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00" windowHeight="7620" tabRatio="255" firstSheet="1" activeTab="1"/>
  </bookViews>
  <sheets>
    <sheet name="Debašu rezi" sheetId="1" r:id="rId1"/>
    <sheet name="Debašu rez (lv)" sheetId="2" r:id="rId2"/>
    <sheet name="Sheet1" sheetId="3" r:id="rId3"/>
  </sheets>
  <definedNames>
    <definedName name="_xlnm.Print_Area" localSheetId="0">'Debašu rezi'!$A$1:$Q$30</definedName>
  </definedNames>
  <calcPr calcId="144525"/>
</workbook>
</file>

<file path=xl/calcChain.xml><?xml version="1.0" encoding="utf-8"?>
<calcChain xmlns="http://schemas.openxmlformats.org/spreadsheetml/2006/main">
  <c r="AB43" i="2" l="1"/>
  <c r="AC43" i="2"/>
  <c r="AD43" i="2"/>
  <c r="AB23" i="2"/>
  <c r="AC23" i="2"/>
  <c r="AD23" i="2"/>
  <c r="AE23" i="2" s="1"/>
  <c r="AB31" i="2"/>
  <c r="AC31" i="2"/>
  <c r="AD31" i="2"/>
  <c r="AE31" i="2" s="1"/>
  <c r="AC11" i="1"/>
  <c r="AD11" i="1"/>
  <c r="AE11" i="1"/>
  <c r="H16" i="2"/>
  <c r="AB15" i="2"/>
  <c r="AC15" i="2"/>
  <c r="AD15" i="2"/>
  <c r="AB47" i="2"/>
  <c r="AC47" i="2"/>
  <c r="AD47" i="2"/>
  <c r="AE47" i="2" s="1"/>
  <c r="AB27" i="2"/>
  <c r="AC27" i="2"/>
  <c r="AD27" i="2"/>
  <c r="AE27" i="2" s="1"/>
  <c r="AB39" i="2"/>
  <c r="AC39" i="2"/>
  <c r="AD39" i="2"/>
  <c r="AE39" i="2" s="1"/>
  <c r="AB19" i="2"/>
  <c r="AC19" i="2"/>
  <c r="AD19" i="2"/>
  <c r="AE19" i="2" s="1"/>
  <c r="Z5" i="1"/>
  <c r="AC15" i="1"/>
  <c r="AD15" i="1"/>
  <c r="AE15" i="1"/>
  <c r="AB35" i="2"/>
  <c r="AC35" i="2"/>
  <c r="AD35" i="2"/>
  <c r="AB11" i="2"/>
  <c r="AC11" i="2"/>
  <c r="AD11" i="2"/>
  <c r="AF11" i="1" l="1"/>
  <c r="AF15" i="1"/>
  <c r="AE35" i="2"/>
  <c r="AE15" i="2"/>
  <c r="AE43" i="2"/>
  <c r="AE11" i="2"/>
  <c r="T47" i="2"/>
  <c r="AD46" i="2"/>
  <c r="AC46" i="2"/>
  <c r="AB46" i="2"/>
  <c r="Y46" i="2"/>
  <c r="T46" i="2"/>
  <c r="AD45" i="2"/>
  <c r="AC45" i="2"/>
  <c r="AB45" i="2"/>
  <c r="Y45" i="2"/>
  <c r="T45" i="2"/>
  <c r="AD44" i="2"/>
  <c r="AC44" i="2"/>
  <c r="AB44" i="2"/>
  <c r="Y44" i="2"/>
  <c r="T44" i="2"/>
  <c r="S44" i="2"/>
  <c r="R44" i="2"/>
  <c r="J44" i="2"/>
  <c r="H44" i="2"/>
  <c r="F44" i="2"/>
  <c r="D44" i="2"/>
  <c r="T43" i="2"/>
  <c r="AD42" i="2"/>
  <c r="AC42" i="2"/>
  <c r="AB42" i="2"/>
  <c r="Y42" i="2"/>
  <c r="T42" i="2"/>
  <c r="AD41" i="2"/>
  <c r="AC41" i="2"/>
  <c r="AB41" i="2"/>
  <c r="Y41" i="2"/>
  <c r="T41" i="2"/>
  <c r="AD40" i="2"/>
  <c r="AC40" i="2"/>
  <c r="AE40" i="2" s="1"/>
  <c r="AB40" i="2"/>
  <c r="Y40" i="2"/>
  <c r="T40" i="2"/>
  <c r="S40" i="2"/>
  <c r="R40" i="2"/>
  <c r="J40" i="2"/>
  <c r="H40" i="2"/>
  <c r="F40" i="2"/>
  <c r="D40" i="2"/>
  <c r="T39" i="2"/>
  <c r="AD38" i="2"/>
  <c r="AC38" i="2"/>
  <c r="AE38" i="2" s="1"/>
  <c r="AB38" i="2"/>
  <c r="Y38" i="2"/>
  <c r="T38" i="2"/>
  <c r="AD37" i="2"/>
  <c r="AC37" i="2"/>
  <c r="AB37" i="2"/>
  <c r="Y37" i="2"/>
  <c r="T37" i="2"/>
  <c r="AD36" i="2"/>
  <c r="AC36" i="2"/>
  <c r="AB36" i="2"/>
  <c r="Y36" i="2"/>
  <c r="T36" i="2"/>
  <c r="S36" i="2"/>
  <c r="R36" i="2"/>
  <c r="J36" i="2"/>
  <c r="H36" i="2"/>
  <c r="F36" i="2"/>
  <c r="D36" i="2"/>
  <c r="T35" i="2"/>
  <c r="AD34" i="2"/>
  <c r="AC34" i="2"/>
  <c r="AB34" i="2"/>
  <c r="Y34" i="2"/>
  <c r="T34" i="2"/>
  <c r="AD33" i="2"/>
  <c r="AC33" i="2"/>
  <c r="AB33" i="2"/>
  <c r="Y33" i="2"/>
  <c r="T33" i="2"/>
  <c r="AD32" i="2"/>
  <c r="AC32" i="2"/>
  <c r="AB32" i="2"/>
  <c r="Y32" i="2"/>
  <c r="T32" i="2"/>
  <c r="S32" i="2"/>
  <c r="R32" i="2"/>
  <c r="J32" i="2"/>
  <c r="H32" i="2"/>
  <c r="F32" i="2"/>
  <c r="D32" i="2"/>
  <c r="T31" i="2"/>
  <c r="AD30" i="2"/>
  <c r="AC30" i="2"/>
  <c r="AB30" i="2"/>
  <c r="Y30" i="2"/>
  <c r="T30" i="2"/>
  <c r="AD29" i="2"/>
  <c r="AC29" i="2"/>
  <c r="AB29" i="2"/>
  <c r="Y29" i="2"/>
  <c r="T29" i="2"/>
  <c r="AD28" i="2"/>
  <c r="AC28" i="2"/>
  <c r="AB28" i="2"/>
  <c r="Y28" i="2"/>
  <c r="T28" i="2"/>
  <c r="S28" i="2"/>
  <c r="R28" i="2"/>
  <c r="J28" i="2"/>
  <c r="H28" i="2"/>
  <c r="F28" i="2"/>
  <c r="D28" i="2"/>
  <c r="T27" i="2"/>
  <c r="AD26" i="2"/>
  <c r="AC26" i="2"/>
  <c r="AB26" i="2"/>
  <c r="Y26" i="2"/>
  <c r="T26" i="2"/>
  <c r="AD25" i="2"/>
  <c r="AC25" i="2"/>
  <c r="AB25" i="2"/>
  <c r="Y25" i="2"/>
  <c r="T25" i="2"/>
  <c r="AD24" i="2"/>
  <c r="AC24" i="2"/>
  <c r="AB24" i="2"/>
  <c r="Y24" i="2"/>
  <c r="T24" i="2"/>
  <c r="S24" i="2"/>
  <c r="R24" i="2"/>
  <c r="J24" i="2"/>
  <c r="H24" i="2"/>
  <c r="F24" i="2"/>
  <c r="D24" i="2"/>
  <c r="AE34" i="2" l="1"/>
  <c r="AE30" i="2"/>
  <c r="L28" i="2"/>
  <c r="AE42" i="2"/>
  <c r="AE28" i="2"/>
  <c r="AE45" i="2"/>
  <c r="AE25" i="2"/>
  <c r="AE36" i="2"/>
  <c r="AE32" i="2"/>
  <c r="L24" i="2"/>
  <c r="AE24" i="2"/>
  <c r="AE26" i="2"/>
  <c r="AE29" i="2"/>
  <c r="L32" i="2"/>
  <c r="AE33" i="2"/>
  <c r="L36" i="2"/>
  <c r="AE37" i="2"/>
  <c r="L40" i="2"/>
  <c r="AE41" i="2"/>
  <c r="L44" i="2"/>
  <c r="AE44" i="2"/>
  <c r="AE46" i="2"/>
  <c r="T23" i="2"/>
  <c r="AD22" i="2"/>
  <c r="AC22" i="2"/>
  <c r="AB22" i="2"/>
  <c r="Y22" i="2"/>
  <c r="T22" i="2"/>
  <c r="AD21" i="2"/>
  <c r="AC21" i="2"/>
  <c r="AB21" i="2"/>
  <c r="Y21" i="2"/>
  <c r="T21" i="2"/>
  <c r="AD20" i="2"/>
  <c r="AC20" i="2"/>
  <c r="AB20" i="2"/>
  <c r="Y20" i="2"/>
  <c r="T20" i="2"/>
  <c r="S20" i="2"/>
  <c r="R20" i="2"/>
  <c r="J20" i="2"/>
  <c r="H20" i="2"/>
  <c r="F20" i="2"/>
  <c r="D20" i="2"/>
  <c r="L20" i="2" s="1"/>
  <c r="T19" i="2"/>
  <c r="AD18" i="2"/>
  <c r="AC18" i="2"/>
  <c r="AB18" i="2"/>
  <c r="Y18" i="2"/>
  <c r="T18" i="2"/>
  <c r="AD17" i="2"/>
  <c r="AC17" i="2"/>
  <c r="AB17" i="2"/>
  <c r="Y17" i="2"/>
  <c r="T17" i="2"/>
  <c r="AD16" i="2"/>
  <c r="AC16" i="2"/>
  <c r="AB16" i="2"/>
  <c r="Y16" i="2"/>
  <c r="T16" i="2"/>
  <c r="S16" i="2"/>
  <c r="R16" i="2"/>
  <c r="J16" i="2"/>
  <c r="F16" i="2"/>
  <c r="D16" i="2"/>
  <c r="T15" i="2"/>
  <c r="AD14" i="2"/>
  <c r="AC14" i="2"/>
  <c r="AB14" i="2"/>
  <c r="Y14" i="2"/>
  <c r="T14" i="2"/>
  <c r="AD13" i="2"/>
  <c r="AC13" i="2"/>
  <c r="AB13" i="2"/>
  <c r="Y13" i="2"/>
  <c r="T13" i="2"/>
  <c r="AD12" i="2"/>
  <c r="AC12" i="2"/>
  <c r="AB12" i="2"/>
  <c r="Y12" i="2"/>
  <c r="T12" i="2"/>
  <c r="S12" i="2"/>
  <c r="R12" i="2"/>
  <c r="J12" i="2"/>
  <c r="H12" i="2"/>
  <c r="F12" i="2"/>
  <c r="D12" i="2"/>
  <c r="T11" i="2"/>
  <c r="AD10" i="2"/>
  <c r="AC10" i="2"/>
  <c r="AB10" i="2"/>
  <c r="Y10" i="2"/>
  <c r="T10" i="2"/>
  <c r="AD9" i="2"/>
  <c r="AC9" i="2"/>
  <c r="AB9" i="2"/>
  <c r="Y9" i="2"/>
  <c r="T9" i="2"/>
  <c r="AD8" i="2"/>
  <c r="AC8" i="2"/>
  <c r="AB8" i="2"/>
  <c r="Y8" i="2"/>
  <c r="T8" i="2"/>
  <c r="S8" i="2"/>
  <c r="R8" i="2"/>
  <c r="J8" i="2"/>
  <c r="H8" i="2"/>
  <c r="F8" i="2"/>
  <c r="D8" i="2"/>
  <c r="T7" i="2"/>
  <c r="AD6" i="2"/>
  <c r="AC6" i="2"/>
  <c r="AB6" i="2"/>
  <c r="Y6" i="2"/>
  <c r="T6" i="2"/>
  <c r="AD5" i="2"/>
  <c r="AC5" i="2"/>
  <c r="AB5" i="2"/>
  <c r="Y5" i="2"/>
  <c r="T5" i="2"/>
  <c r="AD4" i="2"/>
  <c r="AC4" i="2"/>
  <c r="AB4" i="2"/>
  <c r="Y4" i="2"/>
  <c r="T4" i="2"/>
  <c r="S4" i="2"/>
  <c r="R4" i="2"/>
  <c r="J4" i="2"/>
  <c r="H4" i="2"/>
  <c r="F4" i="2"/>
  <c r="D4" i="2"/>
  <c r="L12" i="2" l="1"/>
  <c r="AA36" i="2"/>
  <c r="AA40" i="2"/>
  <c r="AA46" i="2"/>
  <c r="AE21" i="2"/>
  <c r="AE20" i="2"/>
  <c r="AA42" i="2"/>
  <c r="AA44" i="2"/>
  <c r="AA38" i="2"/>
  <c r="AA32" i="2"/>
  <c r="AA26" i="2"/>
  <c r="AA33" i="2"/>
  <c r="AA41" i="2"/>
  <c r="AA29" i="2"/>
  <c r="AA45" i="2"/>
  <c r="AA28" i="2"/>
  <c r="AE6" i="2"/>
  <c r="AE8" i="2"/>
  <c r="AE16" i="2"/>
  <c r="AE18" i="2"/>
  <c r="AA30" i="2"/>
  <c r="AA37" i="2"/>
  <c r="AA34" i="2"/>
  <c r="AA25" i="2"/>
  <c r="AA24" i="2"/>
  <c r="AA13" i="2"/>
  <c r="AA4" i="2"/>
  <c r="AA6" i="2"/>
  <c r="AA9" i="2"/>
  <c r="AA14" i="2"/>
  <c r="AA21" i="2"/>
  <c r="L4" i="2"/>
  <c r="AE4" i="2"/>
  <c r="AE5" i="2"/>
  <c r="L8" i="2"/>
  <c r="AE9" i="2"/>
  <c r="AE10" i="2"/>
  <c r="AA12" i="2"/>
  <c r="AE12" i="2"/>
  <c r="AE13" i="2"/>
  <c r="AE14" i="2"/>
  <c r="L16" i="2"/>
  <c r="AA17" i="2"/>
  <c r="AE17" i="2"/>
  <c r="AA20" i="2"/>
  <c r="AA22" i="2"/>
  <c r="AE22" i="2"/>
  <c r="AA16" i="2"/>
  <c r="AA8" i="2"/>
  <c r="AA18" i="2"/>
  <c r="AA5" i="2"/>
  <c r="AA10" i="2"/>
  <c r="U15" i="1"/>
  <c r="AE14" i="1"/>
  <c r="AD14" i="1"/>
  <c r="AC14" i="1"/>
  <c r="Z14" i="1"/>
  <c r="U14" i="1"/>
  <c r="AE13" i="1"/>
  <c r="AD13" i="1"/>
  <c r="AC13" i="1"/>
  <c r="Z13" i="1"/>
  <c r="U13" i="1"/>
  <c r="AE12" i="1"/>
  <c r="AD12" i="1"/>
  <c r="AC12" i="1"/>
  <c r="Z12" i="1"/>
  <c r="U12" i="1"/>
  <c r="T12" i="1"/>
  <c r="S12" i="1"/>
  <c r="K12" i="1"/>
  <c r="I12" i="1"/>
  <c r="G12" i="1"/>
  <c r="E12" i="1"/>
  <c r="U11" i="1"/>
  <c r="AE10" i="1"/>
  <c r="AD10" i="1"/>
  <c r="AC10" i="1"/>
  <c r="Z10" i="1"/>
  <c r="U10" i="1"/>
  <c r="AE9" i="1"/>
  <c r="AD9" i="1"/>
  <c r="AC9" i="1"/>
  <c r="Z9" i="1"/>
  <c r="U9" i="1"/>
  <c r="AE8" i="1"/>
  <c r="AD8" i="1"/>
  <c r="AC8" i="1"/>
  <c r="Z8" i="1"/>
  <c r="U8" i="1"/>
  <c r="T8" i="1"/>
  <c r="S8" i="1"/>
  <c r="K8" i="1"/>
  <c r="I8" i="1"/>
  <c r="G8" i="1"/>
  <c r="E8" i="1"/>
  <c r="K4" i="1"/>
  <c r="I4" i="1"/>
  <c r="G4" i="1"/>
  <c r="E4" i="1"/>
  <c r="U7" i="1"/>
  <c r="U6" i="1"/>
  <c r="U5" i="1"/>
  <c r="U4" i="1"/>
  <c r="T4" i="1"/>
  <c r="S4" i="1"/>
  <c r="M4" i="1" l="1"/>
  <c r="AF12" i="1"/>
  <c r="AF13" i="1"/>
  <c r="AF8" i="1"/>
  <c r="M8" i="1"/>
  <c r="AF9" i="1"/>
  <c r="M12" i="1"/>
  <c r="AF10" i="1"/>
  <c r="AF14" i="1"/>
  <c r="AE5" i="1"/>
  <c r="AE6" i="1"/>
  <c r="AE4" i="1"/>
  <c r="AD5" i="1"/>
  <c r="AD6" i="1"/>
  <c r="AD4" i="1"/>
  <c r="AC5" i="1"/>
  <c r="AC6" i="1"/>
  <c r="AC4" i="1"/>
  <c r="Z6" i="1"/>
  <c r="Z4" i="1"/>
  <c r="AB4" i="1" l="1"/>
  <c r="AB14" i="1"/>
  <c r="AB10" i="1"/>
  <c r="AB5" i="1"/>
  <c r="AB12" i="1"/>
  <c r="AB8" i="1"/>
  <c r="AB13" i="1"/>
  <c r="AB9" i="1"/>
  <c r="AB6" i="1"/>
  <c r="AF6" i="1"/>
  <c r="AF5" i="1"/>
  <c r="AF4" i="1"/>
</calcChain>
</file>

<file path=xl/sharedStrings.xml><?xml version="1.0" encoding="utf-8"?>
<sst xmlns="http://schemas.openxmlformats.org/spreadsheetml/2006/main" count="135" uniqueCount="83">
  <si>
    <t>Komanda</t>
  </si>
  <si>
    <t>Vārds, Uzvārds</t>
  </si>
  <si>
    <t>Riņķis #1</t>
  </si>
  <si>
    <t>Riņķis #2</t>
  </si>
  <si>
    <t>Kopā pa riņķiem</t>
  </si>
  <si>
    <t>Gala rezultāts</t>
  </si>
  <si>
    <t>Vidēji riņķī</t>
  </si>
  <si>
    <t>Max</t>
  </si>
  <si>
    <t>Min</t>
  </si>
  <si>
    <t>Riņķis #3</t>
  </si>
  <si>
    <t>Turnīrs angļu valodā</t>
  </si>
  <si>
    <t>Riņķis #4</t>
  </si>
  <si>
    <t>Max/Min  starpība</t>
  </si>
  <si>
    <t>Ranks</t>
  </si>
  <si>
    <t>Ceturtā runa</t>
  </si>
  <si>
    <t>Turnīrs latviešu valodā</t>
  </si>
  <si>
    <t>Iecavas vidusskola</t>
  </si>
  <si>
    <t>Ralfs Jansona</t>
  </si>
  <si>
    <t>Rīgas valsts 1.ģimnāzija</t>
  </si>
  <si>
    <t>Renāte Estere Liepiņa</t>
  </si>
  <si>
    <t>Rolands Rudzis</t>
  </si>
  <si>
    <t>Ance Bole</t>
  </si>
  <si>
    <t>Niks Vīns</t>
  </si>
  <si>
    <t>Estere Tīne Stepanoviča-Monkeviča</t>
  </si>
  <si>
    <t>Elizabete Ramane</t>
  </si>
  <si>
    <t>Katrīna Simanovska</t>
  </si>
  <si>
    <t>Baiba Kūle</t>
  </si>
  <si>
    <t>Mārupes valsts ģimnāzija</t>
  </si>
  <si>
    <t>R;igas Valsts 1.ģimnāzija</t>
  </si>
  <si>
    <t>Bauskas valsts ģimnāzija</t>
  </si>
  <si>
    <t>9.</t>
  </si>
  <si>
    <t>10.</t>
  </si>
  <si>
    <t>11.</t>
  </si>
  <si>
    <t>Pēteris Drengers</t>
  </si>
  <si>
    <t>Kārlis Eglītis</t>
  </si>
  <si>
    <t>Pēteris Aniņš</t>
  </si>
  <si>
    <t>Mārtiņš Bariss</t>
  </si>
  <si>
    <t>Jānis Multiņš</t>
  </si>
  <si>
    <t>Lorenss Martinsons</t>
  </si>
  <si>
    <t>Elīza Stoķe</t>
  </si>
  <si>
    <t>Ritvars Bole</t>
  </si>
  <si>
    <t>Katrīna Polenca</t>
  </si>
  <si>
    <t>Rihards Rācenājs</t>
  </si>
  <si>
    <t>Krišjānis Kugrēns</t>
  </si>
  <si>
    <t>Artis Brazautskis</t>
  </si>
  <si>
    <t>Patrīcija Rācenāja</t>
  </si>
  <si>
    <t>Mārtiņš Strazdiņš</t>
  </si>
  <si>
    <t>Lizete Zaļkalne</t>
  </si>
  <si>
    <t>Kitija Maslova</t>
  </si>
  <si>
    <t>Klēra Maldute</t>
  </si>
  <si>
    <t>Katrīna Dūrēja</t>
  </si>
  <si>
    <t>Amanda Beņķe</t>
  </si>
  <si>
    <t>Anastasija Šuļkovska</t>
  </si>
  <si>
    <t>Jelgavas valsts ģimnāzija</t>
  </si>
  <si>
    <t>Jelgavas valsts ģimnāzijas</t>
  </si>
  <si>
    <t>Dobeles valsts ģimnāzija</t>
  </si>
  <si>
    <t>Kristiāna Rubeze</t>
  </si>
  <si>
    <t>Natālija Rumba</t>
  </si>
  <si>
    <t>Toms Putniņš</t>
  </si>
  <si>
    <t>Rita Aveniņa</t>
  </si>
  <si>
    <t>Paula Vanaga</t>
  </si>
  <si>
    <t>Rainers Spridzāns</t>
  </si>
  <si>
    <t>Linda Siliņa</t>
  </si>
  <si>
    <t>Elvis Vitāls</t>
  </si>
  <si>
    <t>4.</t>
  </si>
  <si>
    <t>5.</t>
  </si>
  <si>
    <t>6.</t>
  </si>
  <si>
    <t>7.</t>
  </si>
  <si>
    <t>8.</t>
  </si>
  <si>
    <t>Dārta Ušacka</t>
  </si>
  <si>
    <t>Elīna Elizabete Daugala</t>
  </si>
  <si>
    <t>Aivis Aleksejevs</t>
  </si>
  <si>
    <t>Ineta Buivide</t>
  </si>
  <si>
    <t>12.</t>
  </si>
  <si>
    <t>13.</t>
  </si>
  <si>
    <t>14.</t>
  </si>
  <si>
    <t>3. vieta</t>
  </si>
  <si>
    <t>2. vieta</t>
  </si>
  <si>
    <t>1. vieta</t>
  </si>
  <si>
    <t>Fināls 3. vieta</t>
  </si>
  <si>
    <t>Labākais runātājs</t>
  </si>
  <si>
    <t>Fināls 1.vieta</t>
  </si>
  <si>
    <t>Fināls 2.vieta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</si>
</sst>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family val="2"/>
      <charset val="204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3"/>
      <name val="Times New Roman"/>
      <family val="1"/>
      <charset val="186"/>
    </font>
    <font>
      <b/>
      <i/>
      <sz val="1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5"/>
  <sheetViews>
    <sheetView showGridLines="0" zoomScale="70" zoomScaleNormal="70" workbookViewId="0">
      <selection activeCell="P18" sqref="P18"/>
    </sheetView>
  </sheetViews>
  <sheetFormatPr defaultRowHeight="12.75" x14ac:dyDescent="0.2"/>
  <cols>
    <col min="1" max="1" width="9.140625" style="1" customWidth="1"/>
    <col min="2" max="2" width="28" style="1" customWidth="1"/>
    <col min="3" max="3" width="12.7109375" style="1" bestFit="1" customWidth="1"/>
    <col min="4" max="4" width="43.7109375" style="1" customWidth="1"/>
    <col min="5" max="8" width="5.7109375" style="1" customWidth="1"/>
    <col min="9" max="9" width="5.85546875" style="1" customWidth="1"/>
    <col min="10" max="10" width="5.7109375" style="1" customWidth="1"/>
    <col min="11" max="11" width="5.85546875" style="1" customWidth="1"/>
    <col min="12" max="12" width="5.7109375" style="1" customWidth="1"/>
    <col min="13" max="13" width="12.5703125" style="1" customWidth="1"/>
    <col min="14" max="15" width="5.85546875" style="2" customWidth="1"/>
    <col min="16" max="17" width="8" style="2" customWidth="1"/>
    <col min="18" max="18" width="9.140625" style="1"/>
    <col min="19" max="19" width="28" style="1" customWidth="1"/>
    <col min="20" max="20" width="12.42578125" style="1" bestFit="1" customWidth="1"/>
    <col min="21" max="21" width="43.7109375" style="1" customWidth="1"/>
    <col min="22" max="23" width="12.42578125" style="1" customWidth="1"/>
    <col min="24" max="25" width="12.42578125" style="1" bestFit="1" customWidth="1"/>
    <col min="26" max="26" width="21.42578125" style="1" bestFit="1" customWidth="1"/>
    <col min="27" max="27" width="19.7109375" style="2" customWidth="1"/>
    <col min="28" max="29" width="9.140625" style="1"/>
    <col min="30" max="31" width="9.140625" style="3"/>
    <col min="32" max="32" width="11.140625" style="1" customWidth="1"/>
    <col min="33" max="16384" width="9.140625" style="1"/>
  </cols>
  <sheetData>
    <row r="1" spans="2:32" ht="14.25" customHeight="1" thickBot="1" x14ac:dyDescent="0.25"/>
    <row r="2" spans="2:32" ht="32.25" customHeight="1" thickBot="1" x14ac:dyDescent="0.3">
      <c r="B2" s="11"/>
      <c r="C2" s="10" t="s">
        <v>0</v>
      </c>
      <c r="D2" s="10" t="s">
        <v>1</v>
      </c>
      <c r="E2" s="55" t="s">
        <v>2</v>
      </c>
      <c r="F2" s="56"/>
      <c r="G2" s="55" t="s">
        <v>3</v>
      </c>
      <c r="H2" s="56"/>
      <c r="I2" s="55" t="s">
        <v>9</v>
      </c>
      <c r="J2" s="56"/>
      <c r="K2" s="55" t="s">
        <v>11</v>
      </c>
      <c r="L2" s="56"/>
      <c r="M2" s="12" t="s">
        <v>4</v>
      </c>
      <c r="N2" s="69" t="s">
        <v>5</v>
      </c>
      <c r="O2" s="70"/>
      <c r="P2" s="70"/>
      <c r="Q2" s="71"/>
      <c r="S2" s="11"/>
      <c r="T2" s="10" t="s">
        <v>0</v>
      </c>
      <c r="U2" s="10" t="s">
        <v>1</v>
      </c>
      <c r="V2" s="9" t="s">
        <v>2</v>
      </c>
      <c r="W2" s="9" t="s">
        <v>3</v>
      </c>
      <c r="X2" s="9" t="s">
        <v>9</v>
      </c>
      <c r="Y2" s="9" t="s">
        <v>11</v>
      </c>
      <c r="Z2" s="9" t="s">
        <v>4</v>
      </c>
      <c r="AA2" s="12" t="s">
        <v>5</v>
      </c>
      <c r="AB2" s="20" t="s">
        <v>13</v>
      </c>
      <c r="AC2" s="4" t="s">
        <v>6</v>
      </c>
      <c r="AD2" s="4" t="s">
        <v>7</v>
      </c>
      <c r="AE2" s="4" t="s">
        <v>8</v>
      </c>
      <c r="AF2" s="17" t="s">
        <v>12</v>
      </c>
    </row>
    <row r="3" spans="2:32" ht="24" thickBot="1" x14ac:dyDescent="0.25">
      <c r="B3" s="72" t="s">
        <v>10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S3" s="50" t="s">
        <v>10</v>
      </c>
      <c r="T3" s="51"/>
      <c r="U3" s="51"/>
      <c r="V3" s="51"/>
      <c r="W3" s="51"/>
      <c r="X3" s="51"/>
      <c r="Y3" s="51"/>
      <c r="Z3" s="51"/>
      <c r="AA3" s="52"/>
      <c r="AC3" s="4"/>
      <c r="AD3" s="4"/>
      <c r="AE3" s="4"/>
    </row>
    <row r="4" spans="2:32" ht="14.25" customHeight="1" thickTop="1" thickBot="1" x14ac:dyDescent="0.25">
      <c r="B4" s="77" t="s">
        <v>16</v>
      </c>
      <c r="C4" s="75">
        <v>1</v>
      </c>
      <c r="D4" s="5" t="s">
        <v>17</v>
      </c>
      <c r="E4" s="39">
        <f>SUM(V4:V7)</f>
        <v>236</v>
      </c>
      <c r="F4" s="40"/>
      <c r="G4" s="39">
        <f>SUM(W4:W7)</f>
        <v>236</v>
      </c>
      <c r="H4" s="40"/>
      <c r="I4" s="39">
        <f>SUM(X4:X7)</f>
        <v>0</v>
      </c>
      <c r="J4" s="40"/>
      <c r="K4" s="39">
        <f>SUM(Y4:Y7)</f>
        <v>0</v>
      </c>
      <c r="L4" s="40"/>
      <c r="M4" s="45">
        <f>SUM(E4+G4)</f>
        <v>472</v>
      </c>
      <c r="N4" s="48"/>
      <c r="O4" s="48"/>
      <c r="P4" s="63" t="s">
        <v>76</v>
      </c>
      <c r="Q4" s="64"/>
      <c r="S4" s="60" t="str">
        <f>B4</f>
        <v>Iecavas vidusskola</v>
      </c>
      <c r="T4" s="57">
        <f>C4</f>
        <v>1</v>
      </c>
      <c r="U4" s="21" t="str">
        <f>D4</f>
        <v>Ralfs Jansona</v>
      </c>
      <c r="V4" s="22">
        <v>65</v>
      </c>
      <c r="W4" s="22">
        <v>65</v>
      </c>
      <c r="X4" s="23"/>
      <c r="Y4" s="23"/>
      <c r="Z4" s="23">
        <f>SUM(V4:Y4)</f>
        <v>130</v>
      </c>
      <c r="AA4" s="24"/>
      <c r="AB4" s="3">
        <f>RANK(Z4,Z4:Z15)</f>
        <v>8</v>
      </c>
      <c r="AC4" s="18">
        <f>AVERAGE(V4:Y4)</f>
        <v>65</v>
      </c>
      <c r="AD4" s="19">
        <f>MAX(V4:Y4)</f>
        <v>65</v>
      </c>
      <c r="AE4" s="19">
        <f>MIN(V4:Y4)</f>
        <v>65</v>
      </c>
      <c r="AF4" s="19">
        <f t="shared" ref="AF4:AF6" si="0">AD4-AE4</f>
        <v>0</v>
      </c>
    </row>
    <row r="5" spans="2:32" ht="17.25" customHeight="1" thickBot="1" x14ac:dyDescent="0.25">
      <c r="B5" s="61"/>
      <c r="C5" s="58"/>
      <c r="D5" s="5" t="s">
        <v>19</v>
      </c>
      <c r="E5" s="41"/>
      <c r="F5" s="42"/>
      <c r="G5" s="41"/>
      <c r="H5" s="42"/>
      <c r="I5" s="41"/>
      <c r="J5" s="42"/>
      <c r="K5" s="41"/>
      <c r="L5" s="42"/>
      <c r="M5" s="46"/>
      <c r="N5" s="49"/>
      <c r="O5" s="49"/>
      <c r="P5" s="65"/>
      <c r="Q5" s="66"/>
      <c r="S5" s="61"/>
      <c r="T5" s="58"/>
      <c r="U5" s="15" t="str">
        <f t="shared" ref="U5:U15" si="1">D5</f>
        <v>Renāte Estere Liepiņa</v>
      </c>
      <c r="V5" s="6">
        <v>72</v>
      </c>
      <c r="W5" s="6">
        <v>72</v>
      </c>
      <c r="X5" s="6"/>
      <c r="Y5" s="6"/>
      <c r="Z5" s="30">
        <f>SUM(V5+W5)</f>
        <v>144</v>
      </c>
      <c r="AA5" s="31"/>
      <c r="AB5" s="3">
        <f>RANK(Z5,Z4:Z15)</f>
        <v>2</v>
      </c>
      <c r="AC5" s="18">
        <f>AVERAGE(V5:Y5)</f>
        <v>72</v>
      </c>
      <c r="AD5" s="19">
        <f>MAX(V5:Y5)</f>
        <v>72</v>
      </c>
      <c r="AE5" s="19">
        <f>MIN(V5:Y5)</f>
        <v>72</v>
      </c>
      <c r="AF5" s="19">
        <f t="shared" si="0"/>
        <v>0</v>
      </c>
    </row>
    <row r="6" spans="2:32" ht="14.25" customHeight="1" thickBot="1" x14ac:dyDescent="0.3">
      <c r="B6" s="61"/>
      <c r="C6" s="58"/>
      <c r="D6" s="5" t="s">
        <v>20</v>
      </c>
      <c r="E6" s="43"/>
      <c r="F6" s="44"/>
      <c r="G6" s="43"/>
      <c r="H6" s="44"/>
      <c r="I6" s="43"/>
      <c r="J6" s="44"/>
      <c r="K6" s="43"/>
      <c r="L6" s="44"/>
      <c r="M6" s="46"/>
      <c r="N6" s="53"/>
      <c r="O6" s="54"/>
      <c r="P6" s="65"/>
      <c r="Q6" s="66"/>
      <c r="S6" s="61"/>
      <c r="T6" s="58"/>
      <c r="U6" s="16" t="str">
        <f t="shared" si="1"/>
        <v>Rolands Rudzis</v>
      </c>
      <c r="V6" s="6">
        <v>63</v>
      </c>
      <c r="W6" s="6">
        <v>63</v>
      </c>
      <c r="X6" s="6"/>
      <c r="Y6" s="6"/>
      <c r="Z6" s="6">
        <f t="shared" ref="Z6" si="2">SUM(V6:Y6)</f>
        <v>126</v>
      </c>
      <c r="AA6" s="8"/>
      <c r="AB6" s="3">
        <f>RANK(Z6,Z4:Z15)</f>
        <v>9</v>
      </c>
      <c r="AC6" s="18">
        <f>AVERAGE(V6:Y6)</f>
        <v>63</v>
      </c>
      <c r="AD6" s="19">
        <f>MAX(V6:Y6)</f>
        <v>63</v>
      </c>
      <c r="AE6" s="19">
        <f>MIN(V6:Y6)</f>
        <v>63</v>
      </c>
      <c r="AF6" s="19">
        <f t="shared" si="0"/>
        <v>0</v>
      </c>
    </row>
    <row r="7" spans="2:32" ht="14.25" customHeight="1" thickBot="1" x14ac:dyDescent="0.25">
      <c r="B7" s="78"/>
      <c r="C7" s="76"/>
      <c r="D7" s="27" t="s">
        <v>14</v>
      </c>
      <c r="E7" s="6"/>
      <c r="F7" s="6"/>
      <c r="G7" s="6"/>
      <c r="H7" s="6"/>
      <c r="I7" s="6"/>
      <c r="J7" s="6"/>
      <c r="K7" s="6"/>
      <c r="L7" s="6"/>
      <c r="M7" s="47"/>
      <c r="N7" s="7"/>
      <c r="O7" s="7"/>
      <c r="P7" s="67"/>
      <c r="Q7" s="68"/>
      <c r="S7" s="62"/>
      <c r="T7" s="59"/>
      <c r="U7" s="26" t="str">
        <f t="shared" si="1"/>
        <v>Ceturtā runa</v>
      </c>
      <c r="V7" s="25">
        <v>36</v>
      </c>
      <c r="W7" s="25">
        <v>36</v>
      </c>
      <c r="X7" s="25"/>
      <c r="Y7" s="25"/>
      <c r="Z7" s="79"/>
      <c r="AA7" s="80"/>
      <c r="AB7" s="3"/>
      <c r="AC7" s="18"/>
      <c r="AD7" s="19"/>
      <c r="AE7" s="19"/>
      <c r="AF7" s="19"/>
    </row>
    <row r="8" spans="2:32" ht="14.25" customHeight="1" thickTop="1" thickBot="1" x14ac:dyDescent="0.25">
      <c r="B8" s="77" t="s">
        <v>16</v>
      </c>
      <c r="C8" s="75">
        <v>2</v>
      </c>
      <c r="D8" s="5" t="s">
        <v>21</v>
      </c>
      <c r="E8" s="39">
        <f>SUM(V8:V11)</f>
        <v>240</v>
      </c>
      <c r="F8" s="40"/>
      <c r="G8" s="39">
        <f>SUM(W8:W11)</f>
        <v>240</v>
      </c>
      <c r="H8" s="40"/>
      <c r="I8" s="39">
        <f>SUM(X8:X11)</f>
        <v>0</v>
      </c>
      <c r="J8" s="40"/>
      <c r="K8" s="39">
        <f>SUM(Y8:Y11)</f>
        <v>0</v>
      </c>
      <c r="L8" s="40"/>
      <c r="M8" s="45">
        <f>SUM(E8:L9)</f>
        <v>480</v>
      </c>
      <c r="N8" s="48"/>
      <c r="O8" s="48"/>
      <c r="P8" s="63" t="s">
        <v>77</v>
      </c>
      <c r="Q8" s="64"/>
      <c r="S8" s="60" t="str">
        <f>B8</f>
        <v>Iecavas vidusskola</v>
      </c>
      <c r="T8" s="57">
        <f>C8</f>
        <v>2</v>
      </c>
      <c r="U8" s="21" t="str">
        <f t="shared" si="1"/>
        <v>Ance Bole</v>
      </c>
      <c r="V8" s="22">
        <v>72</v>
      </c>
      <c r="W8" s="23">
        <v>72</v>
      </c>
      <c r="X8" s="23"/>
      <c r="Y8" s="23"/>
      <c r="Z8" s="23">
        <f>SUM(V8:Y8)</f>
        <v>144</v>
      </c>
      <c r="AA8" s="24"/>
      <c r="AB8" s="3">
        <f>RANK(Z8,Z4:Z15)</f>
        <v>2</v>
      </c>
      <c r="AC8" s="18">
        <f t="shared" ref="AC8:AC15" si="3">AVERAGE(V8:Y8)</f>
        <v>72</v>
      </c>
      <c r="AD8" s="19">
        <f t="shared" ref="AD8:AD15" si="4">MAX(V8:Y8)</f>
        <v>72</v>
      </c>
      <c r="AE8" s="19">
        <f t="shared" ref="AE8:AE15" si="5">MIN(V8:Y8)</f>
        <v>72</v>
      </c>
      <c r="AF8" s="19">
        <f t="shared" ref="AF8:AF11" si="6">AD8-AE8</f>
        <v>0</v>
      </c>
    </row>
    <row r="9" spans="2:32" ht="17.25" customHeight="1" thickBot="1" x14ac:dyDescent="0.25">
      <c r="B9" s="61"/>
      <c r="C9" s="58"/>
      <c r="D9" s="5" t="s">
        <v>22</v>
      </c>
      <c r="E9" s="41"/>
      <c r="F9" s="42"/>
      <c r="G9" s="41"/>
      <c r="H9" s="42"/>
      <c r="I9" s="41"/>
      <c r="J9" s="42"/>
      <c r="K9" s="41"/>
      <c r="L9" s="42"/>
      <c r="M9" s="46"/>
      <c r="N9" s="49"/>
      <c r="O9" s="49"/>
      <c r="P9" s="65"/>
      <c r="Q9" s="66"/>
      <c r="S9" s="61"/>
      <c r="T9" s="58"/>
      <c r="U9" s="15" t="str">
        <f t="shared" si="1"/>
        <v>Niks Vīns</v>
      </c>
      <c r="V9" s="6">
        <v>66</v>
      </c>
      <c r="W9" s="6">
        <v>66</v>
      </c>
      <c r="X9" s="6"/>
      <c r="Y9" s="6"/>
      <c r="Z9" s="6">
        <f t="shared" ref="Z9:Z10" si="7">SUM(V9:Y9)</f>
        <v>132</v>
      </c>
      <c r="AA9" s="8"/>
      <c r="AB9" s="3">
        <f>RANK(Z9,Z4:Z15)</f>
        <v>7</v>
      </c>
      <c r="AC9" s="18">
        <f t="shared" si="3"/>
        <v>66</v>
      </c>
      <c r="AD9" s="19">
        <f t="shared" si="4"/>
        <v>66</v>
      </c>
      <c r="AE9" s="19">
        <f t="shared" si="5"/>
        <v>66</v>
      </c>
      <c r="AF9" s="19">
        <f t="shared" si="6"/>
        <v>0</v>
      </c>
    </row>
    <row r="10" spans="2:32" ht="14.25" customHeight="1" thickBot="1" x14ac:dyDescent="0.3">
      <c r="B10" s="61"/>
      <c r="C10" s="58"/>
      <c r="D10" s="5" t="s">
        <v>23</v>
      </c>
      <c r="E10" s="43"/>
      <c r="F10" s="44"/>
      <c r="G10" s="43"/>
      <c r="H10" s="44"/>
      <c r="I10" s="43"/>
      <c r="J10" s="44"/>
      <c r="K10" s="43"/>
      <c r="L10" s="44"/>
      <c r="M10" s="46"/>
      <c r="N10" s="53"/>
      <c r="O10" s="54"/>
      <c r="P10" s="65"/>
      <c r="Q10" s="66"/>
      <c r="S10" s="61"/>
      <c r="T10" s="58"/>
      <c r="U10" s="16" t="str">
        <f t="shared" si="1"/>
        <v>Estere Tīne Stepanoviča-Monkeviča</v>
      </c>
      <c r="V10" s="6">
        <v>72</v>
      </c>
      <c r="W10" s="6">
        <v>72</v>
      </c>
      <c r="X10" s="6"/>
      <c r="Y10" s="6"/>
      <c r="Z10" s="6">
        <f t="shared" si="7"/>
        <v>144</v>
      </c>
      <c r="AA10" s="8"/>
      <c r="AB10" s="3">
        <f>RANK(Z10,Z4:Z15)</f>
        <v>2</v>
      </c>
      <c r="AC10" s="18">
        <f t="shared" si="3"/>
        <v>72</v>
      </c>
      <c r="AD10" s="19">
        <f t="shared" si="4"/>
        <v>72</v>
      </c>
      <c r="AE10" s="19">
        <f t="shared" si="5"/>
        <v>72</v>
      </c>
      <c r="AF10" s="19">
        <f t="shared" si="6"/>
        <v>0</v>
      </c>
    </row>
    <row r="11" spans="2:32" ht="14.25" customHeight="1" thickBot="1" x14ac:dyDescent="0.25">
      <c r="B11" s="78"/>
      <c r="C11" s="76"/>
      <c r="D11" s="27" t="s">
        <v>14</v>
      </c>
      <c r="E11" s="6">
        <v>2</v>
      </c>
      <c r="F11" s="6">
        <v>3</v>
      </c>
      <c r="G11" s="6"/>
      <c r="H11" s="6"/>
      <c r="I11" s="6"/>
      <c r="J11" s="6"/>
      <c r="K11" s="6"/>
      <c r="L11" s="6"/>
      <c r="M11" s="47"/>
      <c r="N11" s="7"/>
      <c r="O11" s="7"/>
      <c r="P11" s="67"/>
      <c r="Q11" s="68"/>
      <c r="S11" s="62"/>
      <c r="T11" s="59"/>
      <c r="U11" s="26" t="str">
        <f t="shared" si="1"/>
        <v>Ceturtā runa</v>
      </c>
      <c r="V11" s="25">
        <v>30</v>
      </c>
      <c r="W11" s="25">
        <v>30</v>
      </c>
      <c r="X11" s="25"/>
      <c r="Y11" s="25"/>
      <c r="Z11" s="79"/>
      <c r="AA11" s="80"/>
      <c r="AB11" s="3"/>
      <c r="AC11" s="18">
        <f t="shared" si="3"/>
        <v>30</v>
      </c>
      <c r="AD11" s="19">
        <f t="shared" si="4"/>
        <v>30</v>
      </c>
      <c r="AE11" s="19">
        <f t="shared" si="5"/>
        <v>30</v>
      </c>
      <c r="AF11" s="19">
        <f t="shared" si="6"/>
        <v>0</v>
      </c>
    </row>
    <row r="12" spans="2:32" ht="14.25" customHeight="1" thickTop="1" thickBot="1" x14ac:dyDescent="0.25">
      <c r="B12" s="77" t="s">
        <v>18</v>
      </c>
      <c r="C12" s="75">
        <v>3</v>
      </c>
      <c r="D12" s="5" t="s">
        <v>24</v>
      </c>
      <c r="E12" s="39">
        <f>SUM(V12:V15)</f>
        <v>254</v>
      </c>
      <c r="F12" s="40"/>
      <c r="G12" s="39">
        <f>SUM(W12:W15)</f>
        <v>245</v>
      </c>
      <c r="H12" s="40"/>
      <c r="I12" s="39">
        <f>SUM(X12:X15)</f>
        <v>0</v>
      </c>
      <c r="J12" s="40"/>
      <c r="K12" s="39">
        <f>SUM(Y12:Y15)</f>
        <v>0</v>
      </c>
      <c r="L12" s="40"/>
      <c r="M12" s="45">
        <f>SUM(E12:L13)</f>
        <v>499</v>
      </c>
      <c r="N12" s="48"/>
      <c r="O12" s="48"/>
      <c r="P12" s="63" t="s">
        <v>78</v>
      </c>
      <c r="Q12" s="64"/>
      <c r="S12" s="60" t="str">
        <f>B12</f>
        <v>Rīgas valsts 1.ģimnāzija</v>
      </c>
      <c r="T12" s="57">
        <f>C12</f>
        <v>3</v>
      </c>
      <c r="U12" s="21" t="str">
        <f t="shared" si="1"/>
        <v>Elizabete Ramane</v>
      </c>
      <c r="V12" s="32">
        <v>73</v>
      </c>
      <c r="W12" s="35">
        <v>73</v>
      </c>
      <c r="X12" s="23"/>
      <c r="Y12" s="23"/>
      <c r="Z12" s="23">
        <f>SUM(V12:Y12)</f>
        <v>146</v>
      </c>
      <c r="AA12" s="24"/>
      <c r="AB12" s="3">
        <f>RANK(Z12,Z4:Z15)</f>
        <v>1</v>
      </c>
      <c r="AC12" s="18">
        <f t="shared" si="3"/>
        <v>73</v>
      </c>
      <c r="AD12" s="19">
        <f t="shared" si="4"/>
        <v>73</v>
      </c>
      <c r="AE12" s="19">
        <f t="shared" si="5"/>
        <v>73</v>
      </c>
      <c r="AF12" s="19">
        <f t="shared" ref="AF12:AF15" si="8">AD12-AE12</f>
        <v>0</v>
      </c>
    </row>
    <row r="13" spans="2:32" ht="17.25" customHeight="1" thickBot="1" x14ac:dyDescent="0.25">
      <c r="B13" s="61"/>
      <c r="C13" s="58"/>
      <c r="D13" s="5" t="s">
        <v>25</v>
      </c>
      <c r="E13" s="41"/>
      <c r="F13" s="42"/>
      <c r="G13" s="41"/>
      <c r="H13" s="42"/>
      <c r="I13" s="41"/>
      <c r="J13" s="42"/>
      <c r="K13" s="41"/>
      <c r="L13" s="42"/>
      <c r="M13" s="46"/>
      <c r="N13" s="49"/>
      <c r="O13" s="49"/>
      <c r="P13" s="65"/>
      <c r="Q13" s="66"/>
      <c r="S13" s="61"/>
      <c r="T13" s="58"/>
      <c r="U13" s="15" t="str">
        <f t="shared" si="1"/>
        <v>Katrīna Simanovska</v>
      </c>
      <c r="V13" s="33">
        <v>71</v>
      </c>
      <c r="W13" s="33">
        <v>68</v>
      </c>
      <c r="X13" s="6"/>
      <c r="Y13" s="6"/>
      <c r="Z13" s="6">
        <f t="shared" ref="Z13:Z14" si="9">SUM(V13:Y13)</f>
        <v>139</v>
      </c>
      <c r="AA13" s="8"/>
      <c r="AB13" s="3">
        <f>RANK(Z13,Z4:Z15)</f>
        <v>5</v>
      </c>
      <c r="AC13" s="18">
        <f t="shared" si="3"/>
        <v>69.5</v>
      </c>
      <c r="AD13" s="19">
        <f t="shared" si="4"/>
        <v>71</v>
      </c>
      <c r="AE13" s="19">
        <f t="shared" si="5"/>
        <v>68</v>
      </c>
      <c r="AF13" s="19">
        <f t="shared" si="8"/>
        <v>3</v>
      </c>
    </row>
    <row r="14" spans="2:32" ht="14.25" customHeight="1" thickBot="1" x14ac:dyDescent="0.3">
      <c r="B14" s="61"/>
      <c r="C14" s="58"/>
      <c r="D14" s="5" t="s">
        <v>26</v>
      </c>
      <c r="E14" s="43"/>
      <c r="F14" s="44"/>
      <c r="G14" s="43"/>
      <c r="H14" s="44"/>
      <c r="I14" s="43"/>
      <c r="J14" s="44"/>
      <c r="K14" s="43"/>
      <c r="L14" s="44"/>
      <c r="M14" s="46"/>
      <c r="N14" s="53"/>
      <c r="O14" s="54"/>
      <c r="P14" s="65"/>
      <c r="Q14" s="66"/>
      <c r="S14" s="61"/>
      <c r="T14" s="58"/>
      <c r="U14" s="16" t="str">
        <f t="shared" si="1"/>
        <v>Baiba Kūle</v>
      </c>
      <c r="V14" s="33">
        <v>72</v>
      </c>
      <c r="W14" s="33">
        <v>67</v>
      </c>
      <c r="X14" s="6"/>
      <c r="Y14" s="6"/>
      <c r="Z14" s="6">
        <f t="shared" si="9"/>
        <v>139</v>
      </c>
      <c r="AA14" s="8"/>
      <c r="AB14" s="3">
        <f>RANK(Z14,Z4:Z15)</f>
        <v>5</v>
      </c>
      <c r="AC14" s="18">
        <f t="shared" si="3"/>
        <v>69.5</v>
      </c>
      <c r="AD14" s="19">
        <f t="shared" si="4"/>
        <v>72</v>
      </c>
      <c r="AE14" s="19">
        <f t="shared" si="5"/>
        <v>67</v>
      </c>
      <c r="AF14" s="19">
        <f t="shared" si="8"/>
        <v>5</v>
      </c>
    </row>
    <row r="15" spans="2:32" ht="14.25" customHeight="1" thickBot="1" x14ac:dyDescent="0.25">
      <c r="B15" s="78"/>
      <c r="C15" s="76"/>
      <c r="D15" s="27" t="s">
        <v>14</v>
      </c>
      <c r="E15" s="6"/>
      <c r="F15" s="6"/>
      <c r="G15" s="6"/>
      <c r="H15" s="6"/>
      <c r="I15" s="6"/>
      <c r="J15" s="6"/>
      <c r="K15" s="6"/>
      <c r="L15" s="6"/>
      <c r="M15" s="47"/>
      <c r="N15" s="7"/>
      <c r="O15" s="7"/>
      <c r="P15" s="67"/>
      <c r="Q15" s="68"/>
      <c r="S15" s="62"/>
      <c r="T15" s="59"/>
      <c r="U15" s="26" t="str">
        <f t="shared" si="1"/>
        <v>Ceturtā runa</v>
      </c>
      <c r="V15" s="34">
        <v>38</v>
      </c>
      <c r="W15" s="34">
        <v>37</v>
      </c>
      <c r="X15" s="25"/>
      <c r="Y15" s="25"/>
      <c r="Z15" s="81"/>
      <c r="AA15" s="82"/>
      <c r="AB15" s="3"/>
      <c r="AC15" s="18">
        <f t="shared" si="3"/>
        <v>37.5</v>
      </c>
      <c r="AD15" s="19">
        <f t="shared" si="4"/>
        <v>38</v>
      </c>
      <c r="AE15" s="19">
        <f t="shared" si="5"/>
        <v>37</v>
      </c>
      <c r="AF15" s="19">
        <f t="shared" si="8"/>
        <v>1</v>
      </c>
    </row>
  </sheetData>
  <mergeCells count="46">
    <mergeCell ref="Z7:AA7"/>
    <mergeCell ref="Z11:AA11"/>
    <mergeCell ref="Z15:AA15"/>
    <mergeCell ref="P8:Q11"/>
    <mergeCell ref="B12:B15"/>
    <mergeCell ref="C12:C15"/>
    <mergeCell ref="E12:F14"/>
    <mergeCell ref="G12:H14"/>
    <mergeCell ref="N14:O14"/>
    <mergeCell ref="I12:J14"/>
    <mergeCell ref="K12:L14"/>
    <mergeCell ref="M12:M15"/>
    <mergeCell ref="N12:O13"/>
    <mergeCell ref="T4:T7"/>
    <mergeCell ref="S4:S7"/>
    <mergeCell ref="K4:L6"/>
    <mergeCell ref="M4:M7"/>
    <mergeCell ref="N6:O6"/>
    <mergeCell ref="N4:O5"/>
    <mergeCell ref="P4:Q7"/>
    <mergeCell ref="S8:S11"/>
    <mergeCell ref="T8:T11"/>
    <mergeCell ref="S12:S15"/>
    <mergeCell ref="T12:T15"/>
    <mergeCell ref="P12:Q15"/>
    <mergeCell ref="N8:O9"/>
    <mergeCell ref="S3:AA3"/>
    <mergeCell ref="N10:O10"/>
    <mergeCell ref="I2:J2"/>
    <mergeCell ref="E4:F6"/>
    <mergeCell ref="G4:H6"/>
    <mergeCell ref="I4:J6"/>
    <mergeCell ref="N2:Q2"/>
    <mergeCell ref="B3:Q3"/>
    <mergeCell ref="G2:H2"/>
    <mergeCell ref="K2:L2"/>
    <mergeCell ref="E2:F2"/>
    <mergeCell ref="C4:C7"/>
    <mergeCell ref="B4:B7"/>
    <mergeCell ref="B8:B11"/>
    <mergeCell ref="C8:C11"/>
    <mergeCell ref="E8:F10"/>
    <mergeCell ref="G8:H10"/>
    <mergeCell ref="I8:J10"/>
    <mergeCell ref="K8:L10"/>
    <mergeCell ref="M8:M1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7" zoomScale="80" zoomScaleNormal="80" workbookViewId="0">
      <selection activeCell="M36" sqref="M36:P39"/>
    </sheetView>
  </sheetViews>
  <sheetFormatPr defaultRowHeight="12.75" x14ac:dyDescent="0.2"/>
  <cols>
    <col min="1" max="1" width="18.140625" customWidth="1"/>
    <col min="2" max="2" width="11.5703125" bestFit="1" customWidth="1"/>
    <col min="3" max="3" width="27.42578125" customWidth="1"/>
    <col min="18" max="18" width="16.28515625" customWidth="1"/>
    <col min="19" max="19" width="11.5703125" bestFit="1" customWidth="1"/>
    <col min="20" max="20" width="21.85546875" customWidth="1"/>
    <col min="21" max="24" width="11.28515625" bestFit="1" customWidth="1"/>
    <col min="25" max="25" width="18.7109375" bestFit="1" customWidth="1"/>
    <col min="26" max="26" width="17.28515625" bestFit="1" customWidth="1"/>
    <col min="28" max="28" width="8" bestFit="1" customWidth="1"/>
    <col min="31" max="31" width="11.42578125" bestFit="1" customWidth="1"/>
  </cols>
  <sheetData>
    <row r="1" spans="1:31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  <c r="AC1" s="3"/>
      <c r="AD1" s="3"/>
      <c r="AE1" s="1"/>
    </row>
    <row r="2" spans="1:31" ht="48" thickBot="1" x14ac:dyDescent="0.3">
      <c r="A2" s="11"/>
      <c r="B2" s="10" t="s">
        <v>0</v>
      </c>
      <c r="C2" s="10" t="s">
        <v>1</v>
      </c>
      <c r="D2" s="55" t="s">
        <v>2</v>
      </c>
      <c r="E2" s="56"/>
      <c r="F2" s="55" t="s">
        <v>3</v>
      </c>
      <c r="G2" s="56"/>
      <c r="H2" s="55" t="s">
        <v>9</v>
      </c>
      <c r="I2" s="56"/>
      <c r="J2" s="55" t="s">
        <v>11</v>
      </c>
      <c r="K2" s="56"/>
      <c r="L2" s="12" t="s">
        <v>4</v>
      </c>
      <c r="M2" s="69" t="s">
        <v>5</v>
      </c>
      <c r="N2" s="70"/>
      <c r="O2" s="70"/>
      <c r="P2" s="71"/>
      <c r="Q2" s="1"/>
      <c r="R2" s="11"/>
      <c r="S2" s="10" t="s">
        <v>0</v>
      </c>
      <c r="T2" s="10" t="s">
        <v>1</v>
      </c>
      <c r="U2" s="9" t="s">
        <v>2</v>
      </c>
      <c r="V2" s="9" t="s">
        <v>3</v>
      </c>
      <c r="W2" s="9" t="s">
        <v>9</v>
      </c>
      <c r="X2" s="9" t="s">
        <v>11</v>
      </c>
      <c r="Y2" s="9" t="s">
        <v>4</v>
      </c>
      <c r="Z2" s="12" t="s">
        <v>5</v>
      </c>
      <c r="AA2" s="20" t="s">
        <v>13</v>
      </c>
      <c r="AB2" s="4" t="s">
        <v>6</v>
      </c>
      <c r="AC2" s="4" t="s">
        <v>7</v>
      </c>
      <c r="AD2" s="4" t="s">
        <v>8</v>
      </c>
      <c r="AE2" s="17" t="s">
        <v>12</v>
      </c>
    </row>
    <row r="3" spans="1:31" ht="24" thickBot="1" x14ac:dyDescent="0.25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1"/>
      <c r="R3" s="50" t="s">
        <v>15</v>
      </c>
      <c r="S3" s="51"/>
      <c r="T3" s="51"/>
      <c r="U3" s="51"/>
      <c r="V3" s="51"/>
      <c r="W3" s="51"/>
      <c r="X3" s="51"/>
      <c r="Y3" s="51"/>
      <c r="Z3" s="52"/>
      <c r="AA3" s="1"/>
      <c r="AB3" s="4"/>
      <c r="AC3" s="4"/>
      <c r="AD3" s="4"/>
      <c r="AE3" s="1"/>
    </row>
    <row r="4" spans="1:31" ht="20.25" thickTop="1" thickBot="1" x14ac:dyDescent="0.25">
      <c r="A4" s="77" t="s">
        <v>27</v>
      </c>
      <c r="B4" s="75" t="s">
        <v>64</v>
      </c>
      <c r="C4" s="5" t="s">
        <v>33</v>
      </c>
      <c r="D4" s="83">
        <f>SUM(U4:U7)</f>
        <v>238</v>
      </c>
      <c r="E4" s="84"/>
      <c r="F4" s="39">
        <f>SUM(V4:V7)</f>
        <v>221</v>
      </c>
      <c r="G4" s="40"/>
      <c r="H4" s="39">
        <f>SUM(W4:W7)</f>
        <v>0</v>
      </c>
      <c r="I4" s="40"/>
      <c r="J4" s="39">
        <f>SUM(X4:X7)</f>
        <v>0</v>
      </c>
      <c r="K4" s="40"/>
      <c r="L4" s="45">
        <f>SUM(D4:K5)</f>
        <v>459</v>
      </c>
      <c r="M4" s="63"/>
      <c r="N4" s="64"/>
      <c r="O4" s="63"/>
      <c r="P4" s="64"/>
      <c r="Q4" s="1"/>
      <c r="R4" s="60" t="str">
        <f>A4</f>
        <v>Mārupes valsts ģimnāzija</v>
      </c>
      <c r="S4" s="57" t="str">
        <f>B4</f>
        <v>4.</v>
      </c>
      <c r="T4" s="21" t="str">
        <f t="shared" ref="T4:T23" si="0">C4</f>
        <v>Pēteris Drengers</v>
      </c>
      <c r="U4" s="32">
        <v>68</v>
      </c>
      <c r="V4" s="23">
        <v>67</v>
      </c>
      <c r="W4" s="23"/>
      <c r="X4" s="23"/>
      <c r="Y4" s="23">
        <f>SUM(U4:X4)</f>
        <v>135</v>
      </c>
      <c r="Z4" s="24"/>
      <c r="AA4" s="3">
        <f>RANK(Y4,Y4:Y23)</f>
        <v>6</v>
      </c>
      <c r="AB4" s="18">
        <f>AVERAGE(U4:X4)</f>
        <v>67.5</v>
      </c>
      <c r="AC4" s="19">
        <f>MAX(U4:X4)</f>
        <v>68</v>
      </c>
      <c r="AD4" s="19">
        <f>MIN(U4:X4)</f>
        <v>67</v>
      </c>
      <c r="AE4" s="19">
        <f t="shared" ref="AE4:AE23" si="1">AC4-AD4</f>
        <v>1</v>
      </c>
    </row>
    <row r="5" spans="1:31" ht="19.5" thickBot="1" x14ac:dyDescent="0.25">
      <c r="A5" s="61"/>
      <c r="B5" s="58"/>
      <c r="C5" s="5" t="s">
        <v>34</v>
      </c>
      <c r="D5" s="85"/>
      <c r="E5" s="86"/>
      <c r="F5" s="41"/>
      <c r="G5" s="42"/>
      <c r="H5" s="41"/>
      <c r="I5" s="42"/>
      <c r="J5" s="41"/>
      <c r="K5" s="42"/>
      <c r="L5" s="46"/>
      <c r="M5" s="65"/>
      <c r="N5" s="66"/>
      <c r="O5" s="65"/>
      <c r="P5" s="66"/>
      <c r="Q5" s="1"/>
      <c r="R5" s="61"/>
      <c r="S5" s="58"/>
      <c r="T5" s="15" t="str">
        <f t="shared" si="0"/>
        <v>Kārlis Eglītis</v>
      </c>
      <c r="U5" s="33">
        <v>73</v>
      </c>
      <c r="V5" s="6">
        <v>64</v>
      </c>
      <c r="W5" s="6"/>
      <c r="X5" s="6"/>
      <c r="Y5" s="6">
        <f t="shared" ref="Y5:Y6" si="2">SUM(U5:X5)</f>
        <v>137</v>
      </c>
      <c r="Z5" s="8"/>
      <c r="AA5" s="3">
        <f>RANK(Y5,Y4:Y23)</f>
        <v>3</v>
      </c>
      <c r="AB5" s="18">
        <f>AVERAGE(U5:X5)</f>
        <v>68.5</v>
      </c>
      <c r="AC5" s="19">
        <f>MAX(U5:X5)</f>
        <v>73</v>
      </c>
      <c r="AD5" s="19">
        <f>MIN(U5:X5)</f>
        <v>64</v>
      </c>
      <c r="AE5" s="19">
        <f t="shared" si="1"/>
        <v>9</v>
      </c>
    </row>
    <row r="6" spans="1:31" ht="19.5" thickBot="1" x14ac:dyDescent="0.25">
      <c r="A6" s="61"/>
      <c r="B6" s="58"/>
      <c r="C6" s="5" t="s">
        <v>35</v>
      </c>
      <c r="D6" s="87"/>
      <c r="E6" s="88"/>
      <c r="F6" s="43"/>
      <c r="G6" s="44"/>
      <c r="H6" s="43"/>
      <c r="I6" s="44"/>
      <c r="J6" s="43"/>
      <c r="K6" s="44"/>
      <c r="L6" s="46"/>
      <c r="M6" s="65"/>
      <c r="N6" s="66"/>
      <c r="O6" s="65"/>
      <c r="P6" s="66"/>
      <c r="Q6" s="1"/>
      <c r="R6" s="61"/>
      <c r="S6" s="58"/>
      <c r="T6" s="16" t="str">
        <f t="shared" si="0"/>
        <v>Pēteris Aniņš</v>
      </c>
      <c r="U6" s="33">
        <v>63</v>
      </c>
      <c r="V6" s="6">
        <v>60</v>
      </c>
      <c r="W6" s="6"/>
      <c r="X6" s="6"/>
      <c r="Y6" s="6">
        <f t="shared" si="2"/>
        <v>123</v>
      </c>
      <c r="Z6" s="8"/>
      <c r="AA6" s="3">
        <f>RANK(Y6,Y4:Y23)</f>
        <v>15</v>
      </c>
      <c r="AB6" s="18">
        <f>AVERAGE(U6:X6)</f>
        <v>61.5</v>
      </c>
      <c r="AC6" s="19">
        <f>MAX(U6:X6)</f>
        <v>63</v>
      </c>
      <c r="AD6" s="19">
        <f>MIN(U6:X6)</f>
        <v>60</v>
      </c>
      <c r="AE6" s="19">
        <f t="shared" si="1"/>
        <v>3</v>
      </c>
    </row>
    <row r="7" spans="1:31" ht="32.25" customHeight="1" thickBot="1" x14ac:dyDescent="0.25">
      <c r="A7" s="78"/>
      <c r="B7" s="76"/>
      <c r="C7" s="27" t="s">
        <v>14</v>
      </c>
      <c r="D7" s="6">
        <v>6</v>
      </c>
      <c r="E7" s="6">
        <v>4</v>
      </c>
      <c r="F7" s="6"/>
      <c r="G7" s="6"/>
      <c r="H7" s="6"/>
      <c r="I7" s="6"/>
      <c r="J7" s="6"/>
      <c r="K7" s="6"/>
      <c r="L7" s="47"/>
      <c r="M7" s="67"/>
      <c r="N7" s="68"/>
      <c r="O7" s="67"/>
      <c r="P7" s="68"/>
      <c r="Q7" s="1"/>
      <c r="R7" s="62"/>
      <c r="S7" s="59"/>
      <c r="T7" s="26" t="str">
        <f t="shared" si="0"/>
        <v>Ceturtā runa</v>
      </c>
      <c r="U7" s="34">
        <v>34</v>
      </c>
      <c r="V7" s="25">
        <v>30</v>
      </c>
      <c r="W7" s="25"/>
      <c r="X7" s="25"/>
      <c r="Y7" s="79"/>
      <c r="Z7" s="80"/>
      <c r="AA7" s="3"/>
      <c r="AB7" s="18"/>
      <c r="AC7" s="19"/>
      <c r="AD7" s="19"/>
      <c r="AE7" s="19"/>
    </row>
    <row r="8" spans="1:31" ht="20.25" thickTop="1" thickBot="1" x14ac:dyDescent="0.25">
      <c r="A8" s="77" t="s">
        <v>28</v>
      </c>
      <c r="B8" s="75" t="s">
        <v>65</v>
      </c>
      <c r="C8" s="5" t="s">
        <v>36</v>
      </c>
      <c r="D8" s="39">
        <f>SUM(U8:U11)</f>
        <v>230</v>
      </c>
      <c r="E8" s="40"/>
      <c r="F8" s="39">
        <f>SUM(V8:V11)</f>
        <v>242</v>
      </c>
      <c r="G8" s="40"/>
      <c r="H8" s="39">
        <f>SUM(W8:W11)</f>
        <v>0</v>
      </c>
      <c r="I8" s="40"/>
      <c r="J8" s="39">
        <f>SUM(X8:X11)</f>
        <v>0</v>
      </c>
      <c r="K8" s="40"/>
      <c r="L8" s="45">
        <f>SUM(D8:K9)</f>
        <v>472</v>
      </c>
      <c r="M8" s="63"/>
      <c r="N8" s="48"/>
      <c r="O8" s="48"/>
      <c r="P8" s="64"/>
      <c r="Q8" s="1"/>
      <c r="R8" s="60" t="str">
        <f>A8</f>
        <v>R;igas Valsts 1.ģimnāzija</v>
      </c>
      <c r="S8" s="57" t="str">
        <f>B8</f>
        <v>5.</v>
      </c>
      <c r="T8" s="21" t="str">
        <f t="shared" si="0"/>
        <v>Mārtiņš Bariss</v>
      </c>
      <c r="U8" s="22">
        <v>70</v>
      </c>
      <c r="V8" s="23">
        <v>71</v>
      </c>
      <c r="W8" s="23"/>
      <c r="X8" s="23"/>
      <c r="Y8" s="23">
        <f>SUM(U8:X8)</f>
        <v>141</v>
      </c>
      <c r="Z8" s="24"/>
      <c r="AA8" s="3">
        <f>RANK(Y8,Y4:Y23)</f>
        <v>1</v>
      </c>
      <c r="AB8" s="18">
        <f t="shared" ref="AB8:AB47" si="3">AVERAGE(U8:X8)</f>
        <v>70.5</v>
      </c>
      <c r="AC8" s="19">
        <f t="shared" ref="AC8:AC47" si="4">MAX(U8:X8)</f>
        <v>71</v>
      </c>
      <c r="AD8" s="19">
        <f t="shared" ref="AD8:AD47" si="5">MIN(U8:X8)</f>
        <v>70</v>
      </c>
      <c r="AE8" s="19">
        <f t="shared" si="1"/>
        <v>1</v>
      </c>
    </row>
    <row r="9" spans="1:31" ht="19.5" thickBot="1" x14ac:dyDescent="0.25">
      <c r="A9" s="61"/>
      <c r="B9" s="58"/>
      <c r="C9" s="5" t="s">
        <v>37</v>
      </c>
      <c r="D9" s="41"/>
      <c r="E9" s="42"/>
      <c r="F9" s="41"/>
      <c r="G9" s="42"/>
      <c r="H9" s="41"/>
      <c r="I9" s="42"/>
      <c r="J9" s="41"/>
      <c r="K9" s="42"/>
      <c r="L9" s="46"/>
      <c r="M9" s="65"/>
      <c r="N9" s="49"/>
      <c r="O9" s="49"/>
      <c r="P9" s="66"/>
      <c r="Q9" s="1"/>
      <c r="R9" s="61"/>
      <c r="S9" s="58"/>
      <c r="T9" s="15" t="str">
        <f t="shared" si="0"/>
        <v>Jānis Multiņš</v>
      </c>
      <c r="U9" s="6">
        <v>62</v>
      </c>
      <c r="V9" s="6">
        <v>71</v>
      </c>
      <c r="W9" s="6"/>
      <c r="X9" s="6"/>
      <c r="Y9" s="6">
        <f t="shared" ref="Y9:Y10" si="6">SUM(U9:X9)</f>
        <v>133</v>
      </c>
      <c r="Z9" s="8"/>
      <c r="AA9" s="3">
        <f>RANK(Y9,Y4:Y23)</f>
        <v>12</v>
      </c>
      <c r="AB9" s="18">
        <f t="shared" si="3"/>
        <v>66.5</v>
      </c>
      <c r="AC9" s="19">
        <f t="shared" si="4"/>
        <v>71</v>
      </c>
      <c r="AD9" s="19">
        <f t="shared" si="5"/>
        <v>62</v>
      </c>
      <c r="AE9" s="19">
        <f t="shared" si="1"/>
        <v>9</v>
      </c>
    </row>
    <row r="10" spans="1:31" ht="19.5" thickBot="1" x14ac:dyDescent="0.25">
      <c r="A10" s="61"/>
      <c r="B10" s="58"/>
      <c r="C10" s="5" t="s">
        <v>38</v>
      </c>
      <c r="D10" s="43"/>
      <c r="E10" s="44"/>
      <c r="F10" s="43"/>
      <c r="G10" s="44"/>
      <c r="H10" s="43"/>
      <c r="I10" s="44"/>
      <c r="J10" s="43"/>
      <c r="K10" s="44"/>
      <c r="L10" s="46"/>
      <c r="M10" s="65"/>
      <c r="N10" s="49"/>
      <c r="O10" s="49"/>
      <c r="P10" s="66"/>
      <c r="Q10" s="1"/>
      <c r="R10" s="61"/>
      <c r="S10" s="58"/>
      <c r="T10" s="16" t="str">
        <f t="shared" si="0"/>
        <v>Lorenss Martinsons</v>
      </c>
      <c r="U10" s="6">
        <v>67</v>
      </c>
      <c r="V10" s="6">
        <v>69</v>
      </c>
      <c r="W10" s="6"/>
      <c r="X10" s="6"/>
      <c r="Y10" s="6">
        <f t="shared" si="6"/>
        <v>136</v>
      </c>
      <c r="Z10" s="8"/>
      <c r="AA10" s="3">
        <f>RANK(Y10,Y4:Y23)</f>
        <v>4</v>
      </c>
      <c r="AB10" s="18">
        <f t="shared" si="3"/>
        <v>68</v>
      </c>
      <c r="AC10" s="19">
        <f t="shared" si="4"/>
        <v>69</v>
      </c>
      <c r="AD10" s="19">
        <f t="shared" si="5"/>
        <v>67</v>
      </c>
      <c r="AE10" s="19">
        <f t="shared" si="1"/>
        <v>2</v>
      </c>
    </row>
    <row r="11" spans="1:31" ht="33" customHeight="1" thickBot="1" x14ac:dyDescent="0.25">
      <c r="A11" s="78"/>
      <c r="B11" s="76"/>
      <c r="C11" s="27" t="s">
        <v>14</v>
      </c>
      <c r="D11" s="6">
        <v>5</v>
      </c>
      <c r="E11" s="6">
        <v>11</v>
      </c>
      <c r="F11" s="6"/>
      <c r="G11" s="6"/>
      <c r="H11" s="6"/>
      <c r="I11" s="6"/>
      <c r="J11" s="6"/>
      <c r="K11" s="6"/>
      <c r="L11" s="47"/>
      <c r="M11" s="67"/>
      <c r="N11" s="89"/>
      <c r="O11" s="89"/>
      <c r="P11" s="68"/>
      <c r="Q11" s="1"/>
      <c r="R11" s="62"/>
      <c r="S11" s="59"/>
      <c r="T11" s="26" t="str">
        <f t="shared" si="0"/>
        <v>Ceturtā runa</v>
      </c>
      <c r="U11" s="25">
        <v>31</v>
      </c>
      <c r="V11" s="25">
        <v>31</v>
      </c>
      <c r="W11" s="25"/>
      <c r="X11" s="25"/>
      <c r="Y11" s="79"/>
      <c r="Z11" s="80"/>
      <c r="AA11" s="3"/>
      <c r="AB11" s="18">
        <f t="shared" si="3"/>
        <v>31</v>
      </c>
      <c r="AC11" s="19">
        <f t="shared" si="4"/>
        <v>31</v>
      </c>
      <c r="AD11" s="19">
        <f t="shared" si="5"/>
        <v>31</v>
      </c>
      <c r="AE11" s="19">
        <f t="shared" si="1"/>
        <v>0</v>
      </c>
    </row>
    <row r="12" spans="1:31" ht="20.25" thickTop="1" thickBot="1" x14ac:dyDescent="0.25">
      <c r="A12" s="77" t="s">
        <v>16</v>
      </c>
      <c r="B12" s="75" t="s">
        <v>66</v>
      </c>
      <c r="C12" s="5" t="s">
        <v>39</v>
      </c>
      <c r="D12" s="39">
        <f>SUM(U12:U15)</f>
        <v>242</v>
      </c>
      <c r="E12" s="40"/>
      <c r="F12" s="39">
        <f>SUM(V12:V15)</f>
        <v>233</v>
      </c>
      <c r="G12" s="40"/>
      <c r="H12" s="39">
        <f>SUM(W12:W15)</f>
        <v>0</v>
      </c>
      <c r="I12" s="40"/>
      <c r="J12" s="39">
        <f>SUM(X12:X15)</f>
        <v>0</v>
      </c>
      <c r="K12" s="40"/>
      <c r="L12" s="45">
        <f>SUM(D12:K13)</f>
        <v>475</v>
      </c>
      <c r="M12" s="63"/>
      <c r="N12" s="48"/>
      <c r="O12" s="48"/>
      <c r="P12" s="64"/>
      <c r="Q12" s="1"/>
      <c r="R12" s="60" t="str">
        <f>A12</f>
        <v>Iecavas vidusskola</v>
      </c>
      <c r="S12" s="57" t="str">
        <f>B12</f>
        <v>6.</v>
      </c>
      <c r="T12" s="21" t="str">
        <f t="shared" si="0"/>
        <v>Elīza Stoķe</v>
      </c>
      <c r="U12" s="22">
        <v>68</v>
      </c>
      <c r="V12" s="23">
        <v>65</v>
      </c>
      <c r="W12" s="23"/>
      <c r="X12" s="23"/>
      <c r="Y12" s="23">
        <f>SUM(U12:X12)</f>
        <v>133</v>
      </c>
      <c r="Z12" s="24"/>
      <c r="AA12" s="3">
        <f>RANK(Y12,Y4:Y23)</f>
        <v>12</v>
      </c>
      <c r="AB12" s="18">
        <f t="shared" si="3"/>
        <v>66.5</v>
      </c>
      <c r="AC12" s="19">
        <f t="shared" si="4"/>
        <v>68</v>
      </c>
      <c r="AD12" s="19">
        <f t="shared" si="5"/>
        <v>65</v>
      </c>
      <c r="AE12" s="19">
        <f t="shared" si="1"/>
        <v>3</v>
      </c>
    </row>
    <row r="13" spans="1:31" ht="19.5" thickBot="1" x14ac:dyDescent="0.25">
      <c r="A13" s="61"/>
      <c r="B13" s="58"/>
      <c r="C13" s="5" t="s">
        <v>40</v>
      </c>
      <c r="D13" s="41"/>
      <c r="E13" s="42"/>
      <c r="F13" s="41"/>
      <c r="G13" s="42"/>
      <c r="H13" s="41"/>
      <c r="I13" s="42"/>
      <c r="J13" s="41"/>
      <c r="K13" s="42"/>
      <c r="L13" s="46"/>
      <c r="M13" s="65"/>
      <c r="N13" s="49"/>
      <c r="O13" s="49"/>
      <c r="P13" s="66"/>
      <c r="Q13" s="1"/>
      <c r="R13" s="61"/>
      <c r="S13" s="58"/>
      <c r="T13" s="15" t="str">
        <f t="shared" si="0"/>
        <v>Ritvars Bole</v>
      </c>
      <c r="U13" s="6">
        <v>67</v>
      </c>
      <c r="V13" s="6">
        <v>68</v>
      </c>
      <c r="W13" s="6"/>
      <c r="X13" s="6"/>
      <c r="Y13" s="6">
        <f t="shared" ref="Y13:Y14" si="7">SUM(U13:X13)</f>
        <v>135</v>
      </c>
      <c r="Z13" s="8"/>
      <c r="AA13" s="3">
        <f>RANK(Y13,Y4:Y23)</f>
        <v>6</v>
      </c>
      <c r="AB13" s="18">
        <f t="shared" si="3"/>
        <v>67.5</v>
      </c>
      <c r="AC13" s="19">
        <f t="shared" si="4"/>
        <v>68</v>
      </c>
      <c r="AD13" s="19">
        <f t="shared" si="5"/>
        <v>67</v>
      </c>
      <c r="AE13" s="19">
        <f t="shared" si="1"/>
        <v>1</v>
      </c>
    </row>
    <row r="14" spans="1:31" ht="19.5" thickBot="1" x14ac:dyDescent="0.25">
      <c r="A14" s="61"/>
      <c r="B14" s="58"/>
      <c r="C14" s="5" t="s">
        <v>41</v>
      </c>
      <c r="D14" s="43"/>
      <c r="E14" s="44"/>
      <c r="F14" s="43"/>
      <c r="G14" s="44"/>
      <c r="H14" s="43"/>
      <c r="I14" s="44"/>
      <c r="J14" s="43"/>
      <c r="K14" s="44"/>
      <c r="L14" s="46"/>
      <c r="M14" s="65"/>
      <c r="N14" s="49"/>
      <c r="O14" s="49"/>
      <c r="P14" s="66"/>
      <c r="Q14" s="1"/>
      <c r="R14" s="61"/>
      <c r="S14" s="58"/>
      <c r="T14" s="16" t="str">
        <f t="shared" si="0"/>
        <v>Katrīna Polenca</v>
      </c>
      <c r="U14" s="6">
        <v>71</v>
      </c>
      <c r="V14" s="6">
        <v>65</v>
      </c>
      <c r="W14" s="6"/>
      <c r="X14" s="6"/>
      <c r="Y14" s="6">
        <f t="shared" si="7"/>
        <v>136</v>
      </c>
      <c r="Z14" s="8"/>
      <c r="AA14" s="3">
        <f>RANK(Y14,Y4:Y23)</f>
        <v>4</v>
      </c>
      <c r="AB14" s="18">
        <f t="shared" si="3"/>
        <v>68</v>
      </c>
      <c r="AC14" s="19">
        <f t="shared" si="4"/>
        <v>71</v>
      </c>
      <c r="AD14" s="19">
        <f t="shared" si="5"/>
        <v>65</v>
      </c>
      <c r="AE14" s="19">
        <f t="shared" si="1"/>
        <v>6</v>
      </c>
    </row>
    <row r="15" spans="1:31" ht="33.75" customHeight="1" thickBot="1" x14ac:dyDescent="0.25">
      <c r="A15" s="78"/>
      <c r="B15" s="76"/>
      <c r="C15" s="27" t="s">
        <v>14</v>
      </c>
      <c r="D15" s="6">
        <v>6</v>
      </c>
      <c r="E15" s="6">
        <v>4</v>
      </c>
      <c r="F15" s="6"/>
      <c r="G15" s="6"/>
      <c r="H15" s="6"/>
      <c r="I15" s="6"/>
      <c r="J15" s="6"/>
      <c r="K15" s="6"/>
      <c r="L15" s="47"/>
      <c r="M15" s="67"/>
      <c r="N15" s="89"/>
      <c r="O15" s="89"/>
      <c r="P15" s="68"/>
      <c r="Q15" s="1"/>
      <c r="R15" s="62"/>
      <c r="S15" s="59"/>
      <c r="T15" s="26" t="str">
        <f t="shared" si="0"/>
        <v>Ceturtā runa</v>
      </c>
      <c r="U15" s="25">
        <v>36</v>
      </c>
      <c r="V15" s="25">
        <v>35</v>
      </c>
      <c r="W15" s="25"/>
      <c r="X15" s="25"/>
      <c r="Y15" s="79"/>
      <c r="Z15" s="80"/>
      <c r="AA15" s="3"/>
      <c r="AB15" s="18">
        <f t="shared" si="3"/>
        <v>35.5</v>
      </c>
      <c r="AC15" s="19">
        <f t="shared" si="4"/>
        <v>36</v>
      </c>
      <c r="AD15" s="19">
        <f t="shared" si="5"/>
        <v>35</v>
      </c>
      <c r="AE15" s="19">
        <f t="shared" si="1"/>
        <v>1</v>
      </c>
    </row>
    <row r="16" spans="1:31" ht="20.25" thickTop="1" thickBot="1" x14ac:dyDescent="0.25">
      <c r="A16" s="77" t="s">
        <v>29</v>
      </c>
      <c r="B16" s="75" t="s">
        <v>67</v>
      </c>
      <c r="C16" s="5" t="s">
        <v>42</v>
      </c>
      <c r="D16" s="39">
        <f>SUM(U16:U19)</f>
        <v>244</v>
      </c>
      <c r="E16" s="40"/>
      <c r="F16" s="39">
        <f>SUM(V16:V19)</f>
        <v>225</v>
      </c>
      <c r="G16" s="40"/>
      <c r="H16" s="39">
        <f>SUM(W16:W19)</f>
        <v>0</v>
      </c>
      <c r="I16" s="40"/>
      <c r="J16" s="39">
        <f>SUM(X16:X19)</f>
        <v>0</v>
      </c>
      <c r="K16" s="40"/>
      <c r="L16" s="45">
        <f>SUM(D16:K17)</f>
        <v>469</v>
      </c>
      <c r="M16" s="63"/>
      <c r="N16" s="48"/>
      <c r="O16" s="48"/>
      <c r="P16" s="64"/>
      <c r="Q16" s="1"/>
      <c r="R16" s="60" t="str">
        <f>A16</f>
        <v>Bauskas valsts ģimnāzija</v>
      </c>
      <c r="S16" s="57" t="str">
        <f>B16</f>
        <v>7.</v>
      </c>
      <c r="T16" s="21" t="str">
        <f t="shared" si="0"/>
        <v>Rihards Rācenājs</v>
      </c>
      <c r="U16" s="22">
        <v>68</v>
      </c>
      <c r="V16" s="23">
        <v>64</v>
      </c>
      <c r="W16" s="23"/>
      <c r="X16" s="23"/>
      <c r="Y16" s="23">
        <f>SUM(U16:X16)</f>
        <v>132</v>
      </c>
      <c r="Z16" s="24"/>
      <c r="AA16" s="3">
        <f>RANK(Y16,Y4:Y23)</f>
        <v>14</v>
      </c>
      <c r="AB16" s="18">
        <f t="shared" si="3"/>
        <v>66</v>
      </c>
      <c r="AC16" s="19">
        <f t="shared" si="4"/>
        <v>68</v>
      </c>
      <c r="AD16" s="19">
        <f t="shared" si="5"/>
        <v>64</v>
      </c>
      <c r="AE16" s="19">
        <f t="shared" si="1"/>
        <v>4</v>
      </c>
    </row>
    <row r="17" spans="1:31" ht="19.5" thickBot="1" x14ac:dyDescent="0.25">
      <c r="A17" s="61"/>
      <c r="B17" s="58"/>
      <c r="C17" s="5" t="s">
        <v>43</v>
      </c>
      <c r="D17" s="41"/>
      <c r="E17" s="42"/>
      <c r="F17" s="41"/>
      <c r="G17" s="42"/>
      <c r="H17" s="41"/>
      <c r="I17" s="42"/>
      <c r="J17" s="41"/>
      <c r="K17" s="42"/>
      <c r="L17" s="46"/>
      <c r="M17" s="65"/>
      <c r="N17" s="49"/>
      <c r="O17" s="49"/>
      <c r="P17" s="66"/>
      <c r="Q17" s="1"/>
      <c r="R17" s="61"/>
      <c r="S17" s="58"/>
      <c r="T17" s="15" t="str">
        <f t="shared" si="0"/>
        <v>Krišjānis Kugrēns</v>
      </c>
      <c r="U17" s="6">
        <v>70</v>
      </c>
      <c r="V17" s="6">
        <v>65</v>
      </c>
      <c r="W17" s="6"/>
      <c r="X17" s="6"/>
      <c r="Y17" s="6">
        <f t="shared" ref="Y17:Y18" si="8">SUM(U17:X17)</f>
        <v>135</v>
      </c>
      <c r="Z17" s="8"/>
      <c r="AA17" s="3">
        <f>RANK(Y17,Y4:Y23)</f>
        <v>6</v>
      </c>
      <c r="AB17" s="18">
        <f t="shared" si="3"/>
        <v>67.5</v>
      </c>
      <c r="AC17" s="19">
        <f t="shared" si="4"/>
        <v>70</v>
      </c>
      <c r="AD17" s="19">
        <f t="shared" si="5"/>
        <v>65</v>
      </c>
      <c r="AE17" s="19">
        <f t="shared" si="1"/>
        <v>5</v>
      </c>
    </row>
    <row r="18" spans="1:31" ht="19.5" thickBot="1" x14ac:dyDescent="0.25">
      <c r="A18" s="61"/>
      <c r="B18" s="58"/>
      <c r="C18" s="5" t="s">
        <v>44</v>
      </c>
      <c r="D18" s="43"/>
      <c r="E18" s="44"/>
      <c r="F18" s="43"/>
      <c r="G18" s="44"/>
      <c r="H18" s="43"/>
      <c r="I18" s="44"/>
      <c r="J18" s="43"/>
      <c r="K18" s="44"/>
      <c r="L18" s="46"/>
      <c r="M18" s="65"/>
      <c r="N18" s="49"/>
      <c r="O18" s="49"/>
      <c r="P18" s="66"/>
      <c r="Q18" s="1"/>
      <c r="R18" s="61"/>
      <c r="S18" s="58"/>
      <c r="T18" s="16" t="str">
        <f t="shared" si="0"/>
        <v>Artis Brazautskis</v>
      </c>
      <c r="U18" s="6">
        <v>69</v>
      </c>
      <c r="V18" s="6">
        <v>66</v>
      </c>
      <c r="W18" s="6"/>
      <c r="X18" s="6"/>
      <c r="Y18" s="6">
        <f t="shared" si="8"/>
        <v>135</v>
      </c>
      <c r="Z18" s="8"/>
      <c r="AA18" s="3">
        <f>RANK(Y18,Y4:Y23)</f>
        <v>6</v>
      </c>
      <c r="AB18" s="18">
        <f t="shared" si="3"/>
        <v>67.5</v>
      </c>
      <c r="AC18" s="19">
        <f t="shared" si="4"/>
        <v>69</v>
      </c>
      <c r="AD18" s="19">
        <f t="shared" si="5"/>
        <v>66</v>
      </c>
      <c r="AE18" s="19">
        <f t="shared" si="1"/>
        <v>3</v>
      </c>
    </row>
    <row r="19" spans="1:31" ht="37.5" customHeight="1" thickBot="1" x14ac:dyDescent="0.25">
      <c r="A19" s="78"/>
      <c r="B19" s="76"/>
      <c r="C19" s="27" t="s">
        <v>14</v>
      </c>
      <c r="D19" s="6">
        <v>7</v>
      </c>
      <c r="E19" s="6">
        <v>12</v>
      </c>
      <c r="F19" s="6"/>
      <c r="G19" s="6"/>
      <c r="H19" s="6"/>
      <c r="I19" s="6"/>
      <c r="J19" s="6"/>
      <c r="K19" s="6"/>
      <c r="L19" s="47"/>
      <c r="M19" s="67"/>
      <c r="N19" s="89"/>
      <c r="O19" s="89"/>
      <c r="P19" s="68"/>
      <c r="Q19" s="1"/>
      <c r="R19" s="62"/>
      <c r="S19" s="59"/>
      <c r="T19" s="26" t="str">
        <f t="shared" si="0"/>
        <v>Ceturtā runa</v>
      </c>
      <c r="U19" s="25">
        <v>37</v>
      </c>
      <c r="V19" s="25">
        <v>30</v>
      </c>
      <c r="W19" s="25"/>
      <c r="X19" s="25"/>
      <c r="Y19" s="79"/>
      <c r="Z19" s="80"/>
      <c r="AA19" s="3"/>
      <c r="AB19" s="18">
        <f t="shared" si="3"/>
        <v>33.5</v>
      </c>
      <c r="AC19" s="19">
        <f t="shared" si="4"/>
        <v>37</v>
      </c>
      <c r="AD19" s="19">
        <f t="shared" si="5"/>
        <v>30</v>
      </c>
      <c r="AE19" s="19">
        <f t="shared" si="1"/>
        <v>7</v>
      </c>
    </row>
    <row r="20" spans="1:31" ht="20.25" thickTop="1" thickBot="1" x14ac:dyDescent="0.25">
      <c r="A20" s="77" t="s">
        <v>29</v>
      </c>
      <c r="B20" s="75" t="s">
        <v>68</v>
      </c>
      <c r="C20" s="5" t="s">
        <v>45</v>
      </c>
      <c r="D20" s="39">
        <f>SUM(U20:U23)</f>
        <v>238</v>
      </c>
      <c r="E20" s="40"/>
      <c r="F20" s="39">
        <f>SUM(V20:V23)</f>
        <v>238</v>
      </c>
      <c r="G20" s="40"/>
      <c r="H20" s="39">
        <f>SUM(W20:W23)</f>
        <v>0</v>
      </c>
      <c r="I20" s="40"/>
      <c r="J20" s="39">
        <f>SUM(X20:X23)</f>
        <v>0</v>
      </c>
      <c r="K20" s="40"/>
      <c r="L20" s="45">
        <f>SUM(D20:K21)</f>
        <v>476</v>
      </c>
      <c r="M20" s="63"/>
      <c r="N20" s="48"/>
      <c r="O20" s="48"/>
      <c r="P20" s="64"/>
      <c r="Q20" s="1"/>
      <c r="R20" s="61" t="str">
        <f>A20</f>
        <v>Bauskas valsts ģimnāzija</v>
      </c>
      <c r="S20" s="58" t="str">
        <f>B20</f>
        <v>8.</v>
      </c>
      <c r="T20" s="13" t="str">
        <f t="shared" si="0"/>
        <v>Patrīcija Rācenāja</v>
      </c>
      <c r="U20" s="22">
        <v>68</v>
      </c>
      <c r="V20" s="36">
        <v>67</v>
      </c>
      <c r="W20" s="28"/>
      <c r="X20" s="28"/>
      <c r="Y20" s="28">
        <f>SUM(U20:X20)</f>
        <v>135</v>
      </c>
      <c r="Z20" s="14"/>
      <c r="AA20" s="3">
        <f>RANK(Y20,Y4:Y23)</f>
        <v>6</v>
      </c>
      <c r="AB20" s="18">
        <f t="shared" si="3"/>
        <v>67.5</v>
      </c>
      <c r="AC20" s="19">
        <f t="shared" si="4"/>
        <v>68</v>
      </c>
      <c r="AD20" s="19">
        <f t="shared" si="5"/>
        <v>67</v>
      </c>
      <c r="AE20" s="19">
        <f t="shared" si="1"/>
        <v>1</v>
      </c>
    </row>
    <row r="21" spans="1:31" ht="19.5" thickBot="1" x14ac:dyDescent="0.25">
      <c r="A21" s="61"/>
      <c r="B21" s="58"/>
      <c r="C21" s="5" t="s">
        <v>46</v>
      </c>
      <c r="D21" s="41"/>
      <c r="E21" s="42"/>
      <c r="F21" s="41"/>
      <c r="G21" s="42"/>
      <c r="H21" s="41"/>
      <c r="I21" s="42"/>
      <c r="J21" s="41"/>
      <c r="K21" s="42"/>
      <c r="L21" s="46"/>
      <c r="M21" s="65"/>
      <c r="N21" s="49"/>
      <c r="O21" s="49"/>
      <c r="P21" s="66"/>
      <c r="Q21" s="1"/>
      <c r="R21" s="61"/>
      <c r="S21" s="58"/>
      <c r="T21" s="15" t="str">
        <f t="shared" si="0"/>
        <v>Mārtiņš Strazdiņš</v>
      </c>
      <c r="U21" s="6">
        <v>67</v>
      </c>
      <c r="V21" s="33">
        <v>68</v>
      </c>
      <c r="W21" s="6"/>
      <c r="X21" s="6"/>
      <c r="Y21" s="6">
        <f t="shared" ref="Y21:Y22" si="9">SUM(U21:X21)</f>
        <v>135</v>
      </c>
      <c r="Z21" s="8"/>
      <c r="AA21" s="3">
        <f>RANK(Y21,Y4:Y23)</f>
        <v>6</v>
      </c>
      <c r="AB21" s="18">
        <f t="shared" si="3"/>
        <v>67.5</v>
      </c>
      <c r="AC21" s="19">
        <f t="shared" si="4"/>
        <v>68</v>
      </c>
      <c r="AD21" s="19">
        <f t="shared" si="5"/>
        <v>67</v>
      </c>
      <c r="AE21" s="19">
        <f t="shared" si="1"/>
        <v>1</v>
      </c>
    </row>
    <row r="22" spans="1:31" ht="19.5" thickBot="1" x14ac:dyDescent="0.25">
      <c r="A22" s="61"/>
      <c r="B22" s="58"/>
      <c r="C22" s="5" t="s">
        <v>47</v>
      </c>
      <c r="D22" s="43"/>
      <c r="E22" s="44"/>
      <c r="F22" s="43"/>
      <c r="G22" s="44"/>
      <c r="H22" s="43"/>
      <c r="I22" s="44"/>
      <c r="J22" s="43"/>
      <c r="K22" s="44"/>
      <c r="L22" s="46"/>
      <c r="M22" s="65"/>
      <c r="N22" s="49"/>
      <c r="O22" s="49"/>
      <c r="P22" s="66"/>
      <c r="Q22" s="1"/>
      <c r="R22" s="61"/>
      <c r="S22" s="58"/>
      <c r="T22" s="16" t="str">
        <f t="shared" si="0"/>
        <v>Lizete Zaļkalne</v>
      </c>
      <c r="U22" s="6">
        <v>69</v>
      </c>
      <c r="V22" s="33">
        <v>70</v>
      </c>
      <c r="W22" s="6"/>
      <c r="X22" s="6"/>
      <c r="Y22" s="6">
        <f t="shared" si="9"/>
        <v>139</v>
      </c>
      <c r="Z22" s="8"/>
      <c r="AA22" s="3">
        <f>RANK(Y22,Y4:Y23)</f>
        <v>2</v>
      </c>
      <c r="AB22" s="18">
        <f t="shared" si="3"/>
        <v>69.5</v>
      </c>
      <c r="AC22" s="19">
        <f t="shared" si="4"/>
        <v>70</v>
      </c>
      <c r="AD22" s="19">
        <f t="shared" si="5"/>
        <v>69</v>
      </c>
      <c r="AE22" s="19">
        <f t="shared" si="1"/>
        <v>1</v>
      </c>
    </row>
    <row r="23" spans="1:31" ht="34.5" customHeight="1" thickBot="1" x14ac:dyDescent="0.25">
      <c r="A23" s="78"/>
      <c r="B23" s="76"/>
      <c r="C23" s="27" t="s">
        <v>14</v>
      </c>
      <c r="D23" s="6">
        <v>8</v>
      </c>
      <c r="E23" s="6">
        <v>13</v>
      </c>
      <c r="F23" s="6"/>
      <c r="G23" s="6"/>
      <c r="H23" s="6"/>
      <c r="I23" s="6"/>
      <c r="J23" s="6"/>
      <c r="K23" s="6"/>
      <c r="L23" s="47"/>
      <c r="M23" s="67"/>
      <c r="N23" s="89"/>
      <c r="O23" s="89"/>
      <c r="P23" s="68"/>
      <c r="Q23" s="1"/>
      <c r="R23" s="62"/>
      <c r="S23" s="59"/>
      <c r="T23" s="26" t="str">
        <f t="shared" si="0"/>
        <v>Ceturtā runa</v>
      </c>
      <c r="U23" s="25">
        <v>34</v>
      </c>
      <c r="V23" s="34">
        <v>33</v>
      </c>
      <c r="W23" s="25"/>
      <c r="X23" s="25"/>
      <c r="Y23" s="79"/>
      <c r="Z23" s="80"/>
      <c r="AA23" s="3"/>
      <c r="AB23" s="18">
        <f t="shared" si="3"/>
        <v>33.5</v>
      </c>
      <c r="AC23" s="19">
        <f t="shared" si="4"/>
        <v>34</v>
      </c>
      <c r="AD23" s="19">
        <f t="shared" si="5"/>
        <v>33</v>
      </c>
      <c r="AE23" s="19">
        <f t="shared" si="1"/>
        <v>1</v>
      </c>
    </row>
    <row r="24" spans="1:31" ht="30" customHeight="1" thickTop="1" thickBot="1" x14ac:dyDescent="0.25">
      <c r="A24" s="77" t="s">
        <v>29</v>
      </c>
      <c r="B24" s="75" t="s">
        <v>30</v>
      </c>
      <c r="C24" s="5" t="s">
        <v>69</v>
      </c>
      <c r="D24" s="83">
        <f>SUM(U24:U27)</f>
        <v>243</v>
      </c>
      <c r="E24" s="84"/>
      <c r="F24" s="39">
        <f>SUM(V24:V27)</f>
        <v>259</v>
      </c>
      <c r="G24" s="40"/>
      <c r="H24" s="39">
        <f>SUM(W24:W27)</f>
        <v>0</v>
      </c>
      <c r="I24" s="40"/>
      <c r="J24" s="39">
        <f>SUM(X24:X27)</f>
        <v>0</v>
      </c>
      <c r="K24" s="40"/>
      <c r="L24" s="45">
        <f>SUM(D24:K25)</f>
        <v>502</v>
      </c>
      <c r="M24" s="63" t="s">
        <v>82</v>
      </c>
      <c r="N24" s="48"/>
      <c r="O24" s="48"/>
      <c r="P24" s="64"/>
      <c r="Q24" s="1"/>
      <c r="R24" s="61" t="str">
        <f>A24</f>
        <v>Bauskas valsts ģimnāzija</v>
      </c>
      <c r="S24" s="58" t="str">
        <f>B24</f>
        <v>9.</v>
      </c>
      <c r="T24" s="13" t="str">
        <f t="shared" ref="T24:T47" si="10">C24</f>
        <v>Dārta Ušacka</v>
      </c>
      <c r="U24" s="32">
        <v>70</v>
      </c>
      <c r="V24" s="36">
        <v>75</v>
      </c>
      <c r="W24" s="29"/>
      <c r="X24" s="29"/>
      <c r="Y24" s="29">
        <f>SUM(U24:X24)</f>
        <v>145</v>
      </c>
      <c r="Z24" s="37"/>
      <c r="AA24" s="3">
        <f>RANK(Y24,Y4:Y27)</f>
        <v>1</v>
      </c>
      <c r="AB24" s="18">
        <f t="shared" si="3"/>
        <v>72.5</v>
      </c>
      <c r="AC24" s="19">
        <f t="shared" si="4"/>
        <v>75</v>
      </c>
      <c r="AD24" s="19">
        <f t="shared" si="5"/>
        <v>70</v>
      </c>
      <c r="AE24" s="19">
        <f t="shared" ref="AE24:AE27" si="11">AC24-AD24</f>
        <v>5</v>
      </c>
    </row>
    <row r="25" spans="1:31" ht="25.5" customHeight="1" thickBot="1" x14ac:dyDescent="0.25">
      <c r="A25" s="61"/>
      <c r="B25" s="58"/>
      <c r="C25" s="5" t="s">
        <v>69</v>
      </c>
      <c r="D25" s="85"/>
      <c r="E25" s="86"/>
      <c r="F25" s="41"/>
      <c r="G25" s="42"/>
      <c r="H25" s="41"/>
      <c r="I25" s="42"/>
      <c r="J25" s="41"/>
      <c r="K25" s="42"/>
      <c r="L25" s="46"/>
      <c r="M25" s="65"/>
      <c r="N25" s="49"/>
      <c r="O25" s="49"/>
      <c r="P25" s="66"/>
      <c r="Q25" s="1"/>
      <c r="R25" s="61"/>
      <c r="S25" s="58"/>
      <c r="T25" s="15" t="str">
        <f t="shared" si="10"/>
        <v>Dārta Ušacka</v>
      </c>
      <c r="U25" s="33">
        <v>71</v>
      </c>
      <c r="V25" s="33">
        <v>73</v>
      </c>
      <c r="W25" s="6"/>
      <c r="X25" s="6"/>
      <c r="Y25" s="6">
        <f t="shared" ref="Y25:Y26" si="12">SUM(U25:X25)</f>
        <v>144</v>
      </c>
      <c r="Z25" s="38"/>
      <c r="AA25" s="3">
        <f>RANK(Y25,Y4:Y27)</f>
        <v>2</v>
      </c>
      <c r="AB25" s="18">
        <f t="shared" si="3"/>
        <v>72</v>
      </c>
      <c r="AC25" s="19">
        <f t="shared" si="4"/>
        <v>73</v>
      </c>
      <c r="AD25" s="19">
        <f t="shared" si="5"/>
        <v>71</v>
      </c>
      <c r="AE25" s="19">
        <f t="shared" si="11"/>
        <v>2</v>
      </c>
    </row>
    <row r="26" spans="1:31" ht="35.25" customHeight="1" thickBot="1" x14ac:dyDescent="0.25">
      <c r="A26" s="61"/>
      <c r="B26" s="58"/>
      <c r="C26" s="5" t="s">
        <v>70</v>
      </c>
      <c r="D26" s="87"/>
      <c r="E26" s="88"/>
      <c r="F26" s="43"/>
      <c r="G26" s="44"/>
      <c r="H26" s="43"/>
      <c r="I26" s="44"/>
      <c r="J26" s="43"/>
      <c r="K26" s="44"/>
      <c r="L26" s="46"/>
      <c r="M26" s="65"/>
      <c r="N26" s="49"/>
      <c r="O26" s="49"/>
      <c r="P26" s="66"/>
      <c r="Q26" s="1"/>
      <c r="R26" s="61"/>
      <c r="S26" s="58"/>
      <c r="T26" s="16" t="str">
        <f t="shared" si="10"/>
        <v>Elīna Elizabete Daugala</v>
      </c>
      <c r="U26" s="33">
        <v>68</v>
      </c>
      <c r="V26" s="33">
        <v>76</v>
      </c>
      <c r="W26" s="6"/>
      <c r="X26" s="6"/>
      <c r="Y26" s="6">
        <f t="shared" si="12"/>
        <v>144</v>
      </c>
      <c r="Z26" s="38"/>
      <c r="AA26" s="3">
        <f>RANK(Y26,Y4:Y27)</f>
        <v>2</v>
      </c>
      <c r="AB26" s="18">
        <f t="shared" si="3"/>
        <v>72</v>
      </c>
      <c r="AC26" s="19">
        <f t="shared" si="4"/>
        <v>76</v>
      </c>
      <c r="AD26" s="19">
        <f t="shared" si="5"/>
        <v>68</v>
      </c>
      <c r="AE26" s="19">
        <f t="shared" si="11"/>
        <v>8</v>
      </c>
    </row>
    <row r="27" spans="1:31" ht="35.25" customHeight="1" thickBot="1" x14ac:dyDescent="0.25">
      <c r="A27" s="78"/>
      <c r="B27" s="76"/>
      <c r="C27" s="27" t="s">
        <v>14</v>
      </c>
      <c r="D27" s="6">
        <v>9</v>
      </c>
      <c r="E27" s="6">
        <v>14</v>
      </c>
      <c r="F27" s="6"/>
      <c r="G27" s="6"/>
      <c r="H27" s="6"/>
      <c r="I27" s="6"/>
      <c r="J27" s="6"/>
      <c r="K27" s="6"/>
      <c r="L27" s="47"/>
      <c r="M27" s="67"/>
      <c r="N27" s="89"/>
      <c r="O27" s="89"/>
      <c r="P27" s="68"/>
      <c r="Q27" s="1"/>
      <c r="R27" s="62"/>
      <c r="S27" s="59"/>
      <c r="T27" s="26" t="str">
        <f t="shared" si="10"/>
        <v>Ceturtā runa</v>
      </c>
      <c r="U27" s="34">
        <v>34</v>
      </c>
      <c r="V27" s="34">
        <v>35</v>
      </c>
      <c r="W27" s="25"/>
      <c r="X27" s="25"/>
      <c r="Y27" s="79"/>
      <c r="Z27" s="80"/>
      <c r="AA27" s="3"/>
      <c r="AB27" s="18">
        <f t="shared" si="3"/>
        <v>34.5</v>
      </c>
      <c r="AC27" s="19">
        <f t="shared" si="4"/>
        <v>35</v>
      </c>
      <c r="AD27" s="19">
        <f t="shared" si="5"/>
        <v>34</v>
      </c>
      <c r="AE27" s="19">
        <f t="shared" si="11"/>
        <v>1</v>
      </c>
    </row>
    <row r="28" spans="1:31" ht="24" customHeight="1" thickTop="1" thickBot="1" x14ac:dyDescent="0.25">
      <c r="A28" s="77" t="s">
        <v>29</v>
      </c>
      <c r="B28" s="75" t="s">
        <v>31</v>
      </c>
      <c r="C28" s="5" t="s">
        <v>71</v>
      </c>
      <c r="D28" s="39">
        <f>SUM(U28:U31)</f>
        <v>232</v>
      </c>
      <c r="E28" s="40"/>
      <c r="F28" s="39">
        <f>SUM(V28:V31)</f>
        <v>235</v>
      </c>
      <c r="G28" s="40"/>
      <c r="H28" s="39">
        <f>SUM(W28:W31)</f>
        <v>0</v>
      </c>
      <c r="I28" s="40"/>
      <c r="J28" s="39">
        <f>SUM(X28:X31)</f>
        <v>0</v>
      </c>
      <c r="K28" s="40"/>
      <c r="L28" s="45">
        <f>SUM(D28:K29)</f>
        <v>467</v>
      </c>
      <c r="M28" s="63"/>
      <c r="N28" s="48"/>
      <c r="O28" s="48"/>
      <c r="P28" s="64"/>
      <c r="Q28" s="1"/>
      <c r="R28" s="61" t="str">
        <f>A28</f>
        <v>Bauskas valsts ģimnāzija</v>
      </c>
      <c r="S28" s="58" t="str">
        <f>B28</f>
        <v>10.</v>
      </c>
      <c r="T28" s="13" t="str">
        <f t="shared" si="10"/>
        <v>Aivis Aleksejevs</v>
      </c>
      <c r="U28" s="22">
        <v>65</v>
      </c>
      <c r="V28" s="36">
        <v>67</v>
      </c>
      <c r="W28" s="29"/>
      <c r="X28" s="29"/>
      <c r="Y28" s="29">
        <f>SUM(U28:X28)</f>
        <v>132</v>
      </c>
      <c r="Z28" s="14"/>
      <c r="AA28" s="3">
        <f>RANK(Y28,Y4:Y31)</f>
        <v>18</v>
      </c>
      <c r="AB28" s="18">
        <f t="shared" si="3"/>
        <v>66</v>
      </c>
      <c r="AC28" s="19">
        <f t="shared" si="4"/>
        <v>67</v>
      </c>
      <c r="AD28" s="19">
        <f t="shared" si="5"/>
        <v>65</v>
      </c>
      <c r="AE28" s="19">
        <f t="shared" ref="AE28:AE31" si="13">AC28-AD28</f>
        <v>2</v>
      </c>
    </row>
    <row r="29" spans="1:31" ht="24" customHeight="1" thickBot="1" x14ac:dyDescent="0.25">
      <c r="A29" s="61"/>
      <c r="B29" s="58"/>
      <c r="C29" s="5" t="s">
        <v>48</v>
      </c>
      <c r="D29" s="41"/>
      <c r="E29" s="42"/>
      <c r="F29" s="41"/>
      <c r="G29" s="42"/>
      <c r="H29" s="41"/>
      <c r="I29" s="42"/>
      <c r="J29" s="41"/>
      <c r="K29" s="42"/>
      <c r="L29" s="46"/>
      <c r="M29" s="65"/>
      <c r="N29" s="49"/>
      <c r="O29" s="49"/>
      <c r="P29" s="66"/>
      <c r="Q29" s="1"/>
      <c r="R29" s="61"/>
      <c r="S29" s="58"/>
      <c r="T29" s="15" t="str">
        <f t="shared" si="10"/>
        <v>Kitija Maslova</v>
      </c>
      <c r="U29" s="6">
        <v>66</v>
      </c>
      <c r="V29" s="33">
        <v>66</v>
      </c>
      <c r="W29" s="6"/>
      <c r="X29" s="6"/>
      <c r="Y29" s="6">
        <f t="shared" ref="Y29:Y30" si="14">SUM(U29:X29)</f>
        <v>132</v>
      </c>
      <c r="Z29" s="8"/>
      <c r="AA29" s="3">
        <f>RANK(Y29,Y4:Y31)</f>
        <v>18</v>
      </c>
      <c r="AB29" s="18">
        <f t="shared" si="3"/>
        <v>66</v>
      </c>
      <c r="AC29" s="19">
        <f t="shared" si="4"/>
        <v>66</v>
      </c>
      <c r="AD29" s="19">
        <f t="shared" si="5"/>
        <v>66</v>
      </c>
      <c r="AE29" s="19">
        <f t="shared" si="13"/>
        <v>0</v>
      </c>
    </row>
    <row r="30" spans="1:31" ht="23.25" customHeight="1" thickBot="1" x14ac:dyDescent="0.25">
      <c r="A30" s="61"/>
      <c r="B30" s="58"/>
      <c r="C30" s="5" t="s">
        <v>49</v>
      </c>
      <c r="D30" s="43"/>
      <c r="E30" s="44"/>
      <c r="F30" s="43"/>
      <c r="G30" s="44"/>
      <c r="H30" s="43"/>
      <c r="I30" s="44"/>
      <c r="J30" s="43"/>
      <c r="K30" s="44"/>
      <c r="L30" s="46"/>
      <c r="M30" s="65"/>
      <c r="N30" s="49"/>
      <c r="O30" s="49"/>
      <c r="P30" s="66"/>
      <c r="Q30" s="1"/>
      <c r="R30" s="61"/>
      <c r="S30" s="58"/>
      <c r="T30" s="16" t="str">
        <f t="shared" si="10"/>
        <v>Klēra Maldute</v>
      </c>
      <c r="U30" s="6">
        <v>70</v>
      </c>
      <c r="V30" s="33">
        <v>68</v>
      </c>
      <c r="W30" s="6"/>
      <c r="X30" s="6"/>
      <c r="Y30" s="6">
        <f t="shared" si="14"/>
        <v>138</v>
      </c>
      <c r="Z30" s="8"/>
      <c r="AA30" s="3">
        <f>RANK(Y30,Y4:Y31)</f>
        <v>6</v>
      </c>
      <c r="AB30" s="18">
        <f t="shared" si="3"/>
        <v>69</v>
      </c>
      <c r="AC30" s="19">
        <f t="shared" si="4"/>
        <v>70</v>
      </c>
      <c r="AD30" s="19">
        <f t="shared" si="5"/>
        <v>68</v>
      </c>
      <c r="AE30" s="19">
        <f t="shared" si="13"/>
        <v>2</v>
      </c>
    </row>
    <row r="31" spans="1:31" ht="35.25" customHeight="1" thickBot="1" x14ac:dyDescent="0.25">
      <c r="A31" s="78"/>
      <c r="B31" s="76"/>
      <c r="C31" s="27" t="s">
        <v>14</v>
      </c>
      <c r="D31" s="6"/>
      <c r="E31" s="6"/>
      <c r="F31" s="6"/>
      <c r="G31" s="6"/>
      <c r="H31" s="6"/>
      <c r="I31" s="6"/>
      <c r="J31" s="6"/>
      <c r="K31" s="6"/>
      <c r="L31" s="47"/>
      <c r="M31" s="67"/>
      <c r="N31" s="89"/>
      <c r="O31" s="89"/>
      <c r="P31" s="68"/>
      <c r="Q31" s="1"/>
      <c r="R31" s="62"/>
      <c r="S31" s="59"/>
      <c r="T31" s="26" t="str">
        <f t="shared" si="10"/>
        <v>Ceturtā runa</v>
      </c>
      <c r="U31" s="25">
        <v>31</v>
      </c>
      <c r="V31" s="34">
        <v>34</v>
      </c>
      <c r="W31" s="25"/>
      <c r="X31" s="25"/>
      <c r="Y31" s="79"/>
      <c r="Z31" s="80"/>
      <c r="AA31" s="3"/>
      <c r="AB31" s="18">
        <f t="shared" si="3"/>
        <v>32.5</v>
      </c>
      <c r="AC31" s="19">
        <f t="shared" si="4"/>
        <v>34</v>
      </c>
      <c r="AD31" s="19">
        <f t="shared" si="5"/>
        <v>31</v>
      </c>
      <c r="AE31" s="19">
        <f t="shared" si="13"/>
        <v>3</v>
      </c>
    </row>
    <row r="32" spans="1:31" ht="20.25" customHeight="1" thickTop="1" thickBot="1" x14ac:dyDescent="0.25">
      <c r="A32" s="77" t="s">
        <v>53</v>
      </c>
      <c r="B32" s="75" t="s">
        <v>32</v>
      </c>
      <c r="C32" s="5" t="s">
        <v>50</v>
      </c>
      <c r="D32" s="83">
        <f>SUM(U32:U35)</f>
        <v>234</v>
      </c>
      <c r="E32" s="84"/>
      <c r="F32" s="39">
        <f>SUM(V32:V35)</f>
        <v>251</v>
      </c>
      <c r="G32" s="40"/>
      <c r="H32" s="39">
        <f>SUM(W32:W35)</f>
        <v>0</v>
      </c>
      <c r="I32" s="40"/>
      <c r="J32" s="39">
        <f>SUM(X32:X35)</f>
        <v>0</v>
      </c>
      <c r="K32" s="40"/>
      <c r="L32" s="45">
        <f>SUM(D32:K33)</f>
        <v>485</v>
      </c>
      <c r="M32" s="63" t="s">
        <v>81</v>
      </c>
      <c r="N32" s="48"/>
      <c r="O32" s="48"/>
      <c r="P32" s="64"/>
      <c r="Q32" s="1"/>
      <c r="R32" s="61" t="str">
        <f>A32</f>
        <v>Jelgavas valsts ģimnāzija</v>
      </c>
      <c r="S32" s="58" t="str">
        <f>B32</f>
        <v>11.</v>
      </c>
      <c r="T32" s="13" t="str">
        <f t="shared" si="10"/>
        <v>Katrīna Dūrēja</v>
      </c>
      <c r="U32" s="32">
        <v>63</v>
      </c>
      <c r="V32" s="36">
        <v>74</v>
      </c>
      <c r="W32" s="29"/>
      <c r="X32" s="29"/>
      <c r="Y32" s="29">
        <f>SUM(U32:X32)</f>
        <v>137</v>
      </c>
      <c r="Z32" s="37"/>
      <c r="AA32" s="3">
        <f>RANK(Y32,Y4:Y35)</f>
        <v>9</v>
      </c>
      <c r="AB32" s="18">
        <f t="shared" si="3"/>
        <v>68.5</v>
      </c>
      <c r="AC32" s="19">
        <f t="shared" si="4"/>
        <v>74</v>
      </c>
      <c r="AD32" s="19">
        <f t="shared" si="5"/>
        <v>63</v>
      </c>
      <c r="AE32" s="19">
        <f t="shared" ref="AE32:AE35" si="15">AC32-AD32</f>
        <v>11</v>
      </c>
    </row>
    <row r="33" spans="1:31" ht="23.25" customHeight="1" thickBot="1" x14ac:dyDescent="0.25">
      <c r="A33" s="61"/>
      <c r="B33" s="58"/>
      <c r="C33" s="5" t="s">
        <v>51</v>
      </c>
      <c r="D33" s="85"/>
      <c r="E33" s="86"/>
      <c r="F33" s="41"/>
      <c r="G33" s="42"/>
      <c r="H33" s="41"/>
      <c r="I33" s="42"/>
      <c r="J33" s="41"/>
      <c r="K33" s="42"/>
      <c r="L33" s="46"/>
      <c r="M33" s="65"/>
      <c r="N33" s="49"/>
      <c r="O33" s="49"/>
      <c r="P33" s="66"/>
      <c r="Q33" s="1"/>
      <c r="R33" s="61"/>
      <c r="S33" s="58"/>
      <c r="T33" s="15" t="str">
        <f t="shared" si="10"/>
        <v>Amanda Beņķe</v>
      </c>
      <c r="U33" s="33">
        <v>69</v>
      </c>
      <c r="V33" s="33">
        <v>70</v>
      </c>
      <c r="W33" s="6"/>
      <c r="X33" s="6"/>
      <c r="Y33" s="6">
        <f t="shared" ref="Y33:Y34" si="16">SUM(U33:X33)</f>
        <v>139</v>
      </c>
      <c r="Z33" s="38"/>
      <c r="AA33" s="3">
        <f>RANK(Y33,Y4:Y35)</f>
        <v>6</v>
      </c>
      <c r="AB33" s="18">
        <f t="shared" si="3"/>
        <v>69.5</v>
      </c>
      <c r="AC33" s="19">
        <f t="shared" si="4"/>
        <v>70</v>
      </c>
      <c r="AD33" s="19">
        <f t="shared" si="5"/>
        <v>69</v>
      </c>
      <c r="AE33" s="19">
        <f t="shared" si="15"/>
        <v>1</v>
      </c>
    </row>
    <row r="34" spans="1:31" ht="23.25" customHeight="1" thickBot="1" x14ac:dyDescent="0.25">
      <c r="A34" s="61"/>
      <c r="B34" s="58"/>
      <c r="C34" s="5" t="s">
        <v>52</v>
      </c>
      <c r="D34" s="87"/>
      <c r="E34" s="88"/>
      <c r="F34" s="43"/>
      <c r="G34" s="44"/>
      <c r="H34" s="43"/>
      <c r="I34" s="44"/>
      <c r="J34" s="43"/>
      <c r="K34" s="44"/>
      <c r="L34" s="46"/>
      <c r="M34" s="65"/>
      <c r="N34" s="49"/>
      <c r="O34" s="49"/>
      <c r="P34" s="66"/>
      <c r="Q34" s="1"/>
      <c r="R34" s="61"/>
      <c r="S34" s="58"/>
      <c r="T34" s="16" t="str">
        <f t="shared" si="10"/>
        <v>Anastasija Šuļkovska</v>
      </c>
      <c r="U34" s="33">
        <v>72</v>
      </c>
      <c r="V34" s="33">
        <v>73</v>
      </c>
      <c r="W34" s="6"/>
      <c r="X34" s="6"/>
      <c r="Y34" s="6">
        <f t="shared" si="16"/>
        <v>145</v>
      </c>
      <c r="Z34" s="38"/>
      <c r="AA34" s="3">
        <f>RANK(Y34,Y4:Y35)</f>
        <v>1</v>
      </c>
      <c r="AB34" s="18">
        <f t="shared" si="3"/>
        <v>72.5</v>
      </c>
      <c r="AC34" s="19">
        <f t="shared" si="4"/>
        <v>73</v>
      </c>
      <c r="AD34" s="19">
        <f t="shared" si="5"/>
        <v>72</v>
      </c>
      <c r="AE34" s="19">
        <f t="shared" si="15"/>
        <v>1</v>
      </c>
    </row>
    <row r="35" spans="1:31" ht="35.25" customHeight="1" thickBot="1" x14ac:dyDescent="0.25">
      <c r="A35" s="78"/>
      <c r="B35" s="76"/>
      <c r="C35" s="27" t="s">
        <v>14</v>
      </c>
      <c r="D35" s="6">
        <v>5</v>
      </c>
      <c r="E35" s="6">
        <v>11</v>
      </c>
      <c r="F35" s="6"/>
      <c r="G35" s="6"/>
      <c r="H35" s="6"/>
      <c r="I35" s="6"/>
      <c r="J35" s="6"/>
      <c r="K35" s="6"/>
      <c r="L35" s="47"/>
      <c r="M35" s="67"/>
      <c r="N35" s="89"/>
      <c r="O35" s="89"/>
      <c r="P35" s="68"/>
      <c r="Q35" s="1"/>
      <c r="R35" s="62"/>
      <c r="S35" s="59"/>
      <c r="T35" s="26" t="str">
        <f t="shared" si="10"/>
        <v>Ceturtā runa</v>
      </c>
      <c r="U35" s="34">
        <v>30</v>
      </c>
      <c r="V35" s="34">
        <v>34</v>
      </c>
      <c r="W35" s="25"/>
      <c r="X35" s="25"/>
      <c r="Y35" s="79"/>
      <c r="Z35" s="80"/>
      <c r="AA35" s="3"/>
      <c r="AB35" s="18">
        <f t="shared" si="3"/>
        <v>32</v>
      </c>
      <c r="AC35" s="19">
        <f t="shared" si="4"/>
        <v>34</v>
      </c>
      <c r="AD35" s="19">
        <f t="shared" si="5"/>
        <v>30</v>
      </c>
      <c r="AE35" s="19">
        <f t="shared" si="15"/>
        <v>4</v>
      </c>
    </row>
    <row r="36" spans="1:31" ht="21.75" customHeight="1" thickTop="1" thickBot="1" x14ac:dyDescent="0.25">
      <c r="A36" s="77" t="s">
        <v>54</v>
      </c>
      <c r="B36" s="75" t="s">
        <v>73</v>
      </c>
      <c r="C36" s="5" t="s">
        <v>56</v>
      </c>
      <c r="D36" s="83">
        <f>SUM(U36:U39)</f>
        <v>245</v>
      </c>
      <c r="E36" s="84"/>
      <c r="F36" s="39">
        <f>SUM(V36:V39)</f>
        <v>257</v>
      </c>
      <c r="G36" s="40"/>
      <c r="H36" s="39">
        <f>SUM(W36:W39)</f>
        <v>0</v>
      </c>
      <c r="I36" s="40"/>
      <c r="J36" s="39">
        <f>SUM(X36:X39)</f>
        <v>0</v>
      </c>
      <c r="K36" s="40"/>
      <c r="L36" s="45">
        <f>SUM(D36:K37)</f>
        <v>502</v>
      </c>
      <c r="M36" s="63"/>
      <c r="N36" s="48"/>
      <c r="O36" s="48"/>
      <c r="P36" s="64"/>
      <c r="Q36" s="1"/>
      <c r="R36" s="61" t="str">
        <f>A36</f>
        <v>Jelgavas valsts ģimnāzijas</v>
      </c>
      <c r="S36" s="58" t="str">
        <f>B36</f>
        <v>12.</v>
      </c>
      <c r="T36" s="13" t="str">
        <f t="shared" si="10"/>
        <v>Kristiāna Rubeze</v>
      </c>
      <c r="U36" s="32">
        <v>68</v>
      </c>
      <c r="V36" s="29">
        <v>74</v>
      </c>
      <c r="W36" s="29"/>
      <c r="X36" s="29"/>
      <c r="Y36" s="29">
        <f>SUM(U36:X36)</f>
        <v>142</v>
      </c>
      <c r="Z36" s="14"/>
      <c r="AA36" s="3">
        <f>RANK(Y36,Y8:Y39)</f>
        <v>6</v>
      </c>
      <c r="AB36" s="18">
        <f t="shared" si="3"/>
        <v>71</v>
      </c>
      <c r="AC36" s="19">
        <f t="shared" si="4"/>
        <v>74</v>
      </c>
      <c r="AD36" s="19">
        <f t="shared" si="5"/>
        <v>68</v>
      </c>
      <c r="AE36" s="19">
        <f t="shared" ref="AE36:AE39" si="17">AC36-AD36</f>
        <v>6</v>
      </c>
    </row>
    <row r="37" spans="1:31" ht="21.75" customHeight="1" thickBot="1" x14ac:dyDescent="0.25">
      <c r="A37" s="61"/>
      <c r="B37" s="58"/>
      <c r="C37" s="5" t="s">
        <v>57</v>
      </c>
      <c r="D37" s="85"/>
      <c r="E37" s="86"/>
      <c r="F37" s="41"/>
      <c r="G37" s="42"/>
      <c r="H37" s="41"/>
      <c r="I37" s="42"/>
      <c r="J37" s="41"/>
      <c r="K37" s="42"/>
      <c r="L37" s="46"/>
      <c r="M37" s="65"/>
      <c r="N37" s="49"/>
      <c r="O37" s="49"/>
      <c r="P37" s="66"/>
      <c r="Q37" s="1"/>
      <c r="R37" s="61"/>
      <c r="S37" s="58"/>
      <c r="T37" s="15" t="str">
        <f t="shared" si="10"/>
        <v>Natālija Rumba</v>
      </c>
      <c r="U37" s="33">
        <v>72</v>
      </c>
      <c r="V37" s="6">
        <v>70</v>
      </c>
      <c r="W37" s="6"/>
      <c r="X37" s="6"/>
      <c r="Y37" s="6">
        <f t="shared" ref="Y37:Y38" si="18">SUM(U37:X37)</f>
        <v>142</v>
      </c>
      <c r="Z37" s="8"/>
      <c r="AA37" s="3">
        <f>RANK(Y37,Y8:Y39)</f>
        <v>6</v>
      </c>
      <c r="AB37" s="18">
        <f t="shared" si="3"/>
        <v>71</v>
      </c>
      <c r="AC37" s="19">
        <f t="shared" si="4"/>
        <v>72</v>
      </c>
      <c r="AD37" s="19">
        <f t="shared" si="5"/>
        <v>70</v>
      </c>
      <c r="AE37" s="19">
        <f t="shared" si="17"/>
        <v>2</v>
      </c>
    </row>
    <row r="38" spans="1:31" ht="24" customHeight="1" thickBot="1" x14ac:dyDescent="0.25">
      <c r="A38" s="61"/>
      <c r="B38" s="58"/>
      <c r="C38" s="5" t="s">
        <v>58</v>
      </c>
      <c r="D38" s="87"/>
      <c r="E38" s="88"/>
      <c r="F38" s="43"/>
      <c r="G38" s="44"/>
      <c r="H38" s="43"/>
      <c r="I38" s="44"/>
      <c r="J38" s="43"/>
      <c r="K38" s="44"/>
      <c r="L38" s="46"/>
      <c r="M38" s="65"/>
      <c r="N38" s="49"/>
      <c r="O38" s="49"/>
      <c r="P38" s="66"/>
      <c r="Q38" s="1"/>
      <c r="R38" s="61"/>
      <c r="S38" s="58"/>
      <c r="T38" s="16" t="str">
        <f t="shared" si="10"/>
        <v>Toms Putniņš</v>
      </c>
      <c r="U38" s="33">
        <v>69</v>
      </c>
      <c r="V38" s="6">
        <v>75</v>
      </c>
      <c r="W38" s="6"/>
      <c r="X38" s="6"/>
      <c r="Y38" s="6">
        <f t="shared" si="18"/>
        <v>144</v>
      </c>
      <c r="Z38" s="8" t="s">
        <v>80</v>
      </c>
      <c r="AA38" s="3">
        <f>RANK(Y38,Y8:Y39)</f>
        <v>3</v>
      </c>
      <c r="AB38" s="18">
        <f t="shared" si="3"/>
        <v>72</v>
      </c>
      <c r="AC38" s="19">
        <f t="shared" si="4"/>
        <v>75</v>
      </c>
      <c r="AD38" s="19">
        <f t="shared" si="5"/>
        <v>69</v>
      </c>
      <c r="AE38" s="19">
        <f t="shared" si="17"/>
        <v>6</v>
      </c>
    </row>
    <row r="39" spans="1:31" ht="35.25" customHeight="1" thickBot="1" x14ac:dyDescent="0.25">
      <c r="A39" s="78"/>
      <c r="B39" s="76"/>
      <c r="C39" s="27" t="s">
        <v>14</v>
      </c>
      <c r="D39" s="6">
        <v>7</v>
      </c>
      <c r="E39" s="6">
        <v>12</v>
      </c>
      <c r="F39" s="6"/>
      <c r="G39" s="6"/>
      <c r="H39" s="6"/>
      <c r="I39" s="6"/>
      <c r="J39" s="6"/>
      <c r="K39" s="6"/>
      <c r="L39" s="47"/>
      <c r="M39" s="67"/>
      <c r="N39" s="89"/>
      <c r="O39" s="89"/>
      <c r="P39" s="68"/>
      <c r="Q39" s="1"/>
      <c r="R39" s="62"/>
      <c r="S39" s="59"/>
      <c r="T39" s="26" t="str">
        <f t="shared" si="10"/>
        <v>Ceturtā runa</v>
      </c>
      <c r="U39" s="34">
        <v>36</v>
      </c>
      <c r="V39" s="25">
        <v>38</v>
      </c>
      <c r="W39" s="25"/>
      <c r="X39" s="25"/>
      <c r="Y39" s="79"/>
      <c r="Z39" s="80"/>
      <c r="AA39" s="3"/>
      <c r="AB39" s="18">
        <f t="shared" si="3"/>
        <v>37</v>
      </c>
      <c r="AC39" s="19">
        <f t="shared" si="4"/>
        <v>38</v>
      </c>
      <c r="AD39" s="19">
        <f t="shared" si="5"/>
        <v>36</v>
      </c>
      <c r="AE39" s="19">
        <f t="shared" si="17"/>
        <v>2</v>
      </c>
    </row>
    <row r="40" spans="1:31" ht="20.25" customHeight="1" thickTop="1" thickBot="1" x14ac:dyDescent="0.25">
      <c r="A40" s="77" t="s">
        <v>53</v>
      </c>
      <c r="B40" s="75" t="s">
        <v>74</v>
      </c>
      <c r="C40" s="5" t="s">
        <v>59</v>
      </c>
      <c r="D40" s="83">
        <f>SUM(U40:U43)</f>
        <v>243</v>
      </c>
      <c r="E40" s="84"/>
      <c r="F40" s="39">
        <f>SUM(V40:V43)</f>
        <v>228</v>
      </c>
      <c r="G40" s="40"/>
      <c r="H40" s="39">
        <f>SUM(W40:W43)</f>
        <v>0</v>
      </c>
      <c r="I40" s="40"/>
      <c r="J40" s="39">
        <f>SUM(X40:X43)</f>
        <v>0</v>
      </c>
      <c r="K40" s="40"/>
      <c r="L40" s="45">
        <f>SUM(D40:K41)</f>
        <v>471</v>
      </c>
      <c r="M40" s="63" t="s">
        <v>79</v>
      </c>
      <c r="N40" s="48"/>
      <c r="O40" s="48"/>
      <c r="P40" s="64"/>
      <c r="Q40" s="1"/>
      <c r="R40" s="61" t="str">
        <f>A40</f>
        <v>Jelgavas valsts ģimnāzija</v>
      </c>
      <c r="S40" s="58" t="str">
        <f>B40</f>
        <v>13.</v>
      </c>
      <c r="T40" s="13" t="str">
        <f t="shared" si="10"/>
        <v>Rita Aveniņa</v>
      </c>
      <c r="U40" s="32">
        <v>70</v>
      </c>
      <c r="V40" s="36">
        <v>63</v>
      </c>
      <c r="W40" s="29"/>
      <c r="X40" s="29"/>
      <c r="Y40" s="29">
        <f>SUM(U40:X40)</f>
        <v>133</v>
      </c>
      <c r="Z40" s="37"/>
      <c r="AA40" s="3">
        <f>RANK(Y40,Y12:Y43)</f>
        <v>19</v>
      </c>
      <c r="AB40" s="18">
        <f t="shared" si="3"/>
        <v>66.5</v>
      </c>
      <c r="AC40" s="19">
        <f t="shared" si="4"/>
        <v>70</v>
      </c>
      <c r="AD40" s="19">
        <f t="shared" si="5"/>
        <v>63</v>
      </c>
      <c r="AE40" s="19">
        <f t="shared" ref="AE40:AE43" si="19">AC40-AD40</f>
        <v>7</v>
      </c>
    </row>
    <row r="41" spans="1:31" ht="19.5" customHeight="1" thickBot="1" x14ac:dyDescent="0.25">
      <c r="A41" s="61"/>
      <c r="B41" s="58"/>
      <c r="C41" s="5" t="s">
        <v>60</v>
      </c>
      <c r="D41" s="85"/>
      <c r="E41" s="86"/>
      <c r="F41" s="41"/>
      <c r="G41" s="42"/>
      <c r="H41" s="41"/>
      <c r="I41" s="42"/>
      <c r="J41" s="41"/>
      <c r="K41" s="42"/>
      <c r="L41" s="46"/>
      <c r="M41" s="65"/>
      <c r="N41" s="49"/>
      <c r="O41" s="49"/>
      <c r="P41" s="66"/>
      <c r="Q41" s="1"/>
      <c r="R41" s="61"/>
      <c r="S41" s="58"/>
      <c r="T41" s="15" t="str">
        <f t="shared" si="10"/>
        <v>Paula Vanaga</v>
      </c>
      <c r="U41" s="33">
        <v>71</v>
      </c>
      <c r="V41" s="33">
        <v>71</v>
      </c>
      <c r="W41" s="6"/>
      <c r="X41" s="6"/>
      <c r="Y41" s="6">
        <f t="shared" ref="Y41:Y42" si="20">SUM(U41:X41)</f>
        <v>142</v>
      </c>
      <c r="Z41" s="38"/>
      <c r="AA41" s="3">
        <f>RANK(Y41,Y12:Y43)</f>
        <v>6</v>
      </c>
      <c r="AB41" s="18">
        <f t="shared" si="3"/>
        <v>71</v>
      </c>
      <c r="AC41" s="19">
        <f t="shared" si="4"/>
        <v>71</v>
      </c>
      <c r="AD41" s="19">
        <f t="shared" si="5"/>
        <v>71</v>
      </c>
      <c r="AE41" s="19">
        <f t="shared" si="19"/>
        <v>0</v>
      </c>
    </row>
    <row r="42" spans="1:31" ht="21" customHeight="1" thickBot="1" x14ac:dyDescent="0.25">
      <c r="A42" s="61"/>
      <c r="B42" s="58"/>
      <c r="C42" s="5" t="s">
        <v>61</v>
      </c>
      <c r="D42" s="87"/>
      <c r="E42" s="88"/>
      <c r="F42" s="43"/>
      <c r="G42" s="44"/>
      <c r="H42" s="43"/>
      <c r="I42" s="44"/>
      <c r="J42" s="43"/>
      <c r="K42" s="44"/>
      <c r="L42" s="46"/>
      <c r="M42" s="65"/>
      <c r="N42" s="49"/>
      <c r="O42" s="49"/>
      <c r="P42" s="66"/>
      <c r="Q42" s="1"/>
      <c r="R42" s="61"/>
      <c r="S42" s="58"/>
      <c r="T42" s="16" t="str">
        <f t="shared" si="10"/>
        <v>Rainers Spridzāns</v>
      </c>
      <c r="U42" s="33">
        <v>70</v>
      </c>
      <c r="V42" s="33">
        <v>60</v>
      </c>
      <c r="W42" s="6"/>
      <c r="X42" s="6"/>
      <c r="Y42" s="6">
        <f t="shared" si="20"/>
        <v>130</v>
      </c>
      <c r="Z42" s="38"/>
      <c r="AA42" s="3">
        <f>RANK(Y42,Y12:Y43)</f>
        <v>24</v>
      </c>
      <c r="AB42" s="18">
        <f t="shared" si="3"/>
        <v>65</v>
      </c>
      <c r="AC42" s="19">
        <f t="shared" si="4"/>
        <v>70</v>
      </c>
      <c r="AD42" s="19">
        <f t="shared" si="5"/>
        <v>60</v>
      </c>
      <c r="AE42" s="19">
        <f t="shared" si="19"/>
        <v>10</v>
      </c>
    </row>
    <row r="43" spans="1:31" ht="36.75" customHeight="1" thickBot="1" x14ac:dyDescent="0.25">
      <c r="A43" s="78"/>
      <c r="B43" s="76"/>
      <c r="C43" s="27" t="s">
        <v>14</v>
      </c>
      <c r="D43" s="6">
        <v>8</v>
      </c>
      <c r="E43" s="6">
        <v>13</v>
      </c>
      <c r="F43" s="6"/>
      <c r="G43" s="6"/>
      <c r="H43" s="6"/>
      <c r="I43" s="6"/>
      <c r="J43" s="6"/>
      <c r="K43" s="6"/>
      <c r="L43" s="47"/>
      <c r="M43" s="67"/>
      <c r="N43" s="89"/>
      <c r="O43" s="89"/>
      <c r="P43" s="68"/>
      <c r="Q43" s="1"/>
      <c r="R43" s="62"/>
      <c r="S43" s="59"/>
      <c r="T43" s="26" t="str">
        <f t="shared" si="10"/>
        <v>Ceturtā runa</v>
      </c>
      <c r="U43" s="34">
        <v>32</v>
      </c>
      <c r="V43" s="34">
        <v>34</v>
      </c>
      <c r="W43" s="25"/>
      <c r="X43" s="25"/>
      <c r="Y43" s="79"/>
      <c r="Z43" s="80"/>
      <c r="AA43" s="3"/>
      <c r="AB43" s="18">
        <f t="shared" si="3"/>
        <v>33</v>
      </c>
      <c r="AC43" s="19">
        <f t="shared" si="4"/>
        <v>34</v>
      </c>
      <c r="AD43" s="19">
        <f t="shared" si="5"/>
        <v>32</v>
      </c>
      <c r="AE43" s="19">
        <f t="shared" si="19"/>
        <v>2</v>
      </c>
    </row>
    <row r="44" spans="1:31" ht="21" customHeight="1" thickTop="1" thickBot="1" x14ac:dyDescent="0.25">
      <c r="A44" s="77" t="s">
        <v>55</v>
      </c>
      <c r="B44" s="75" t="s">
        <v>75</v>
      </c>
      <c r="C44" s="5" t="s">
        <v>62</v>
      </c>
      <c r="D44" s="39">
        <f>SUM(U44:U47)</f>
        <v>233</v>
      </c>
      <c r="E44" s="40"/>
      <c r="F44" s="39">
        <f>SUM(V44:V47)</f>
        <v>248</v>
      </c>
      <c r="G44" s="40"/>
      <c r="H44" s="39">
        <f>SUM(W44:W47)</f>
        <v>0</v>
      </c>
      <c r="I44" s="40"/>
      <c r="J44" s="39">
        <f>SUM(X44:X47)</f>
        <v>0</v>
      </c>
      <c r="K44" s="40"/>
      <c r="L44" s="45">
        <f>SUM(D44:K45)</f>
        <v>481</v>
      </c>
      <c r="M44" s="63"/>
      <c r="N44" s="48"/>
      <c r="O44" s="48"/>
      <c r="P44" s="64"/>
      <c r="Q44" s="1"/>
      <c r="R44" s="61" t="str">
        <f>A44</f>
        <v>Dobeles valsts ģimnāzija</v>
      </c>
      <c r="S44" s="58" t="str">
        <f>B44</f>
        <v>14.</v>
      </c>
      <c r="T44" s="13" t="str">
        <f t="shared" si="10"/>
        <v>Linda Siliņa</v>
      </c>
      <c r="U44" s="22">
        <v>61</v>
      </c>
      <c r="V44" s="36">
        <v>65</v>
      </c>
      <c r="W44" s="29"/>
      <c r="X44" s="29"/>
      <c r="Y44" s="29">
        <f>SUM(U44:X44)</f>
        <v>126</v>
      </c>
      <c r="Z44" s="14"/>
      <c r="AA44" s="3">
        <f>RANK(Y44,Y16:Y47)</f>
        <v>24</v>
      </c>
      <c r="AB44" s="18">
        <f t="shared" si="3"/>
        <v>63</v>
      </c>
      <c r="AC44" s="19">
        <f t="shared" si="4"/>
        <v>65</v>
      </c>
      <c r="AD44" s="19">
        <f t="shared" si="5"/>
        <v>61</v>
      </c>
      <c r="AE44" s="19">
        <f t="shared" ref="AE44:AE47" si="21">AC44-AD44</f>
        <v>4</v>
      </c>
    </row>
    <row r="45" spans="1:31" ht="19.5" customHeight="1" thickBot="1" x14ac:dyDescent="0.25">
      <c r="A45" s="61"/>
      <c r="B45" s="58"/>
      <c r="C45" s="5" t="s">
        <v>72</v>
      </c>
      <c r="D45" s="41"/>
      <c r="E45" s="42"/>
      <c r="F45" s="41"/>
      <c r="G45" s="42"/>
      <c r="H45" s="41"/>
      <c r="I45" s="42"/>
      <c r="J45" s="41"/>
      <c r="K45" s="42"/>
      <c r="L45" s="46"/>
      <c r="M45" s="65"/>
      <c r="N45" s="49"/>
      <c r="O45" s="49"/>
      <c r="P45" s="66"/>
      <c r="Q45" s="1"/>
      <c r="R45" s="61"/>
      <c r="S45" s="58"/>
      <c r="T45" s="15" t="str">
        <f t="shared" si="10"/>
        <v>Ineta Buivide</v>
      </c>
      <c r="U45" s="6">
        <v>69</v>
      </c>
      <c r="V45" s="33">
        <v>74</v>
      </c>
      <c r="W45" s="6"/>
      <c r="X45" s="6"/>
      <c r="Y45" s="6">
        <f t="shared" ref="Y45:Y46" si="22">SUM(U45:X45)</f>
        <v>143</v>
      </c>
      <c r="Z45" s="8" t="s">
        <v>80</v>
      </c>
      <c r="AA45" s="3">
        <f>RANK(Y45,Y16:Y47)</f>
        <v>6</v>
      </c>
      <c r="AB45" s="18">
        <f t="shared" si="3"/>
        <v>71.5</v>
      </c>
      <c r="AC45" s="19">
        <f t="shared" si="4"/>
        <v>74</v>
      </c>
      <c r="AD45" s="19">
        <f t="shared" si="5"/>
        <v>69</v>
      </c>
      <c r="AE45" s="19">
        <f t="shared" si="21"/>
        <v>5</v>
      </c>
    </row>
    <row r="46" spans="1:31" ht="20.25" customHeight="1" thickBot="1" x14ac:dyDescent="0.25">
      <c r="A46" s="61"/>
      <c r="B46" s="58"/>
      <c r="C46" s="5" t="s">
        <v>63</v>
      </c>
      <c r="D46" s="43"/>
      <c r="E46" s="44"/>
      <c r="F46" s="43"/>
      <c r="G46" s="44"/>
      <c r="H46" s="43"/>
      <c r="I46" s="44"/>
      <c r="J46" s="43"/>
      <c r="K46" s="44"/>
      <c r="L46" s="46"/>
      <c r="M46" s="65"/>
      <c r="N46" s="49"/>
      <c r="O46" s="49"/>
      <c r="P46" s="66"/>
      <c r="Q46" s="1"/>
      <c r="R46" s="61"/>
      <c r="S46" s="58"/>
      <c r="T46" s="16" t="str">
        <f t="shared" si="10"/>
        <v>Elvis Vitāls</v>
      </c>
      <c r="U46" s="6">
        <v>66</v>
      </c>
      <c r="V46" s="33">
        <v>71</v>
      </c>
      <c r="W46" s="6"/>
      <c r="X46" s="6"/>
      <c r="Y46" s="6">
        <f t="shared" si="22"/>
        <v>137</v>
      </c>
      <c r="Z46" s="8"/>
      <c r="AA46" s="3">
        <f>RANK(Y46,Y16:Y47)</f>
        <v>13</v>
      </c>
      <c r="AB46" s="18">
        <f t="shared" si="3"/>
        <v>68.5</v>
      </c>
      <c r="AC46" s="19">
        <f t="shared" si="4"/>
        <v>71</v>
      </c>
      <c r="AD46" s="19">
        <f t="shared" si="5"/>
        <v>66</v>
      </c>
      <c r="AE46" s="19">
        <f t="shared" si="21"/>
        <v>5</v>
      </c>
    </row>
    <row r="47" spans="1:31" ht="39" customHeight="1" thickBot="1" x14ac:dyDescent="0.25">
      <c r="A47" s="78"/>
      <c r="B47" s="76"/>
      <c r="C47" s="27" t="s">
        <v>14</v>
      </c>
      <c r="D47" s="6">
        <v>9</v>
      </c>
      <c r="E47" s="6">
        <v>14</v>
      </c>
      <c r="F47" s="6"/>
      <c r="G47" s="6"/>
      <c r="H47" s="6"/>
      <c r="I47" s="6"/>
      <c r="J47" s="6"/>
      <c r="K47" s="6"/>
      <c r="L47" s="47"/>
      <c r="M47" s="67"/>
      <c r="N47" s="89"/>
      <c r="O47" s="89"/>
      <c r="P47" s="68"/>
      <c r="Q47" s="1"/>
      <c r="R47" s="62"/>
      <c r="S47" s="59"/>
      <c r="T47" s="26" t="str">
        <f t="shared" si="10"/>
        <v>Ceturtā runa</v>
      </c>
      <c r="U47" s="25">
        <v>37</v>
      </c>
      <c r="V47" s="34">
        <v>38</v>
      </c>
      <c r="W47" s="25"/>
      <c r="X47" s="25"/>
      <c r="Y47" s="79"/>
      <c r="Z47" s="80"/>
      <c r="AA47" s="3"/>
      <c r="AB47" s="18">
        <f t="shared" si="3"/>
        <v>37.5</v>
      </c>
      <c r="AC47" s="19">
        <f t="shared" si="4"/>
        <v>38</v>
      </c>
      <c r="AD47" s="19">
        <f t="shared" si="5"/>
        <v>37</v>
      </c>
      <c r="AE47" s="19">
        <f t="shared" si="21"/>
        <v>1</v>
      </c>
    </row>
  </sheetData>
  <mergeCells count="129">
    <mergeCell ref="S44:S47"/>
    <mergeCell ref="Y47:Z47"/>
    <mergeCell ref="O4:P7"/>
    <mergeCell ref="M4:N7"/>
    <mergeCell ref="A44:A47"/>
    <mergeCell ref="B44:B47"/>
    <mergeCell ref="D44:E46"/>
    <mergeCell ref="F44:G46"/>
    <mergeCell ref="H44:I46"/>
    <mergeCell ref="J44:K46"/>
    <mergeCell ref="L44:L47"/>
    <mergeCell ref="M44:P47"/>
    <mergeCell ref="R44:R47"/>
    <mergeCell ref="S36:S39"/>
    <mergeCell ref="Y39:Z39"/>
    <mergeCell ref="A40:A43"/>
    <mergeCell ref="B40:B43"/>
    <mergeCell ref="D40:E42"/>
    <mergeCell ref="F40:G42"/>
    <mergeCell ref="H40:I42"/>
    <mergeCell ref="J40:K42"/>
    <mergeCell ref="L40:L43"/>
    <mergeCell ref="M40:P43"/>
    <mergeCell ref="R40:R43"/>
    <mergeCell ref="S40:S43"/>
    <mergeCell ref="Y43:Z43"/>
    <mergeCell ref="A36:A39"/>
    <mergeCell ref="B36:B39"/>
    <mergeCell ref="D36:E38"/>
    <mergeCell ref="F36:G38"/>
    <mergeCell ref="H36:I38"/>
    <mergeCell ref="J36:K38"/>
    <mergeCell ref="L36:L39"/>
    <mergeCell ref="M36:P39"/>
    <mergeCell ref="R36:R39"/>
    <mergeCell ref="S28:S31"/>
    <mergeCell ref="Y31:Z31"/>
    <mergeCell ref="A32:A35"/>
    <mergeCell ref="B32:B35"/>
    <mergeCell ref="D32:E34"/>
    <mergeCell ref="F32:G34"/>
    <mergeCell ref="H32:I34"/>
    <mergeCell ref="J32:K34"/>
    <mergeCell ref="L32:L35"/>
    <mergeCell ref="M32:P35"/>
    <mergeCell ref="R32:R35"/>
    <mergeCell ref="S32:S35"/>
    <mergeCell ref="Y35:Z35"/>
    <mergeCell ref="A28:A31"/>
    <mergeCell ref="B28:B31"/>
    <mergeCell ref="D28:E30"/>
    <mergeCell ref="F28:G30"/>
    <mergeCell ref="H28:I30"/>
    <mergeCell ref="J28:K30"/>
    <mergeCell ref="L28:L31"/>
    <mergeCell ref="M28:P31"/>
    <mergeCell ref="R28:R31"/>
    <mergeCell ref="S16:S19"/>
    <mergeCell ref="Y19:Z19"/>
    <mergeCell ref="A24:A27"/>
    <mergeCell ref="B24:B27"/>
    <mergeCell ref="D24:E26"/>
    <mergeCell ref="F24:G26"/>
    <mergeCell ref="H24:I26"/>
    <mergeCell ref="J24:K26"/>
    <mergeCell ref="L24:L27"/>
    <mergeCell ref="M24:P27"/>
    <mergeCell ref="R24:R27"/>
    <mergeCell ref="S24:S27"/>
    <mergeCell ref="Y27:Z27"/>
    <mergeCell ref="A20:A23"/>
    <mergeCell ref="B20:B23"/>
    <mergeCell ref="D20:E22"/>
    <mergeCell ref="F20:G22"/>
    <mergeCell ref="H20:I22"/>
    <mergeCell ref="J20:K22"/>
    <mergeCell ref="L20:L23"/>
    <mergeCell ref="M20:P23"/>
    <mergeCell ref="R20:R23"/>
    <mergeCell ref="S20:S23"/>
    <mergeCell ref="Y23:Z23"/>
    <mergeCell ref="A16:A19"/>
    <mergeCell ref="B16:B19"/>
    <mergeCell ref="D16:E18"/>
    <mergeCell ref="F16:G18"/>
    <mergeCell ref="H16:I18"/>
    <mergeCell ref="J16:K18"/>
    <mergeCell ref="L16:L19"/>
    <mergeCell ref="M16:P19"/>
    <mergeCell ref="R16:R19"/>
    <mergeCell ref="S8:S11"/>
    <mergeCell ref="Y11:Z11"/>
    <mergeCell ref="A12:A15"/>
    <mergeCell ref="B12:B15"/>
    <mergeCell ref="D12:E14"/>
    <mergeCell ref="F12:G14"/>
    <mergeCell ref="H12:I14"/>
    <mergeCell ref="J12:K14"/>
    <mergeCell ref="L12:L15"/>
    <mergeCell ref="M12:P15"/>
    <mergeCell ref="A8:A11"/>
    <mergeCell ref="B8:B11"/>
    <mergeCell ref="D8:E10"/>
    <mergeCell ref="F8:G10"/>
    <mergeCell ref="H8:I10"/>
    <mergeCell ref="J8:K10"/>
    <mergeCell ref="L8:L11"/>
    <mergeCell ref="M8:P11"/>
    <mergeCell ref="R8:R11"/>
    <mergeCell ref="R12:R15"/>
    <mergeCell ref="S12:S15"/>
    <mergeCell ref="Y15:Z15"/>
    <mergeCell ref="D2:E2"/>
    <mergeCell ref="F2:G2"/>
    <mergeCell ref="H2:I2"/>
    <mergeCell ref="J2:K2"/>
    <mergeCell ref="M2:P2"/>
    <mergeCell ref="A3:P3"/>
    <mergeCell ref="R3:Z3"/>
    <mergeCell ref="A4:A7"/>
    <mergeCell ref="B4:B7"/>
    <mergeCell ref="D4:E6"/>
    <mergeCell ref="F4:G6"/>
    <mergeCell ref="H4:I6"/>
    <mergeCell ref="J4:K6"/>
    <mergeCell ref="Y7:Z7"/>
    <mergeCell ref="L4:L7"/>
    <mergeCell ref="R4:R7"/>
    <mergeCell ref="S4:S7"/>
  </mergeCells>
  <pageMargins left="0.7" right="0.7" top="0.75" bottom="0.75" header="0.3" footer="0.3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Debašu rezi</vt:lpstr>
      <vt:lpstr>Debašu rez (lv)</vt:lpstr>
      <vt:lpstr>Sheet1</vt:lpstr>
      <vt:lpstr>'Debašu rezi'!Print_Area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Mihails Halitovs</dc:creator>
  <cp:lastModifiedBy>User</cp:lastModifiedBy>
  <cp:lastPrinted>2019-10-18T12:57:06Z</cp:lastPrinted>
  <dcterms:created xsi:type="dcterms:W3CDTF">2009-11-05T20:48:42Z</dcterms:created>
  <dcterms:modified xsi:type="dcterms:W3CDTF">2019-10-21T04:39:28Z</dcterms:modified>
</cp:coreProperties>
</file>